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drawings/drawing7.xml" ContentType="application/vnd.openxmlformats-officedocument.drawing+xml"/>
  <Override PartName="/xl/comments7.xml" ContentType="application/vnd.openxmlformats-officedocument.spreadsheetml.comments+xml"/>
  <Override PartName="/xl/drawings/drawing8.xml" ContentType="application/vnd.openxmlformats-officedocument.drawing+xml"/>
  <Override PartName="/xl/comments8.xml" ContentType="application/vnd.openxmlformats-officedocument.spreadsheetml.comments+xml"/>
  <Override PartName="/xl/drawings/drawing9.xml" ContentType="application/vnd.openxmlformats-officedocument.drawing+xml"/>
  <Override PartName="/xl/comments9.xml" ContentType="application/vnd.openxmlformats-officedocument.spreadsheetml.comments+xml"/>
  <Override PartName="/xl/drawings/drawing10.xml" ContentType="application/vnd.openxmlformats-officedocument.drawing+xml"/>
  <Override PartName="/xl/comments10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L:\AG_Zwickau\AG_SozA_1221_Foerderung\#Tedika-Rudat\Förderung\2025\"/>
    </mc:Choice>
  </mc:AlternateContent>
  <xr:revisionPtr revIDLastSave="0" documentId="13_ncr:1_{7308F783-3770-48D8-A86D-B411B8D883C4}" xr6:coauthVersionLast="36" xr6:coauthVersionMax="36" xr10:uidLastSave="{00000000-0000-0000-0000-000000000000}"/>
  <bookViews>
    <workbookView xWindow="0" yWindow="0" windowWidth="25200" windowHeight="10635" xr2:uid="{01B6742C-2853-44E9-BAC1-629A5FE6BE7D}"/>
  </bookViews>
  <sheets>
    <sheet name="MA 1" sheetId="1" r:id="rId1"/>
    <sheet name="MA 2" sheetId="2" r:id="rId2"/>
    <sheet name="MA 3" sheetId="3" r:id="rId3"/>
    <sheet name="MA 4" sheetId="4" r:id="rId4"/>
    <sheet name="MA 5" sheetId="5" r:id="rId5"/>
    <sheet name="MA 6" sheetId="6" r:id="rId6"/>
    <sheet name="MA 7" sheetId="7" r:id="rId7"/>
    <sheet name="MA 8" sheetId="8" r:id="rId8"/>
    <sheet name="MA 9" sheetId="9" r:id="rId9"/>
    <sheet name="MA 10" sheetId="10" r:id="rId10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7" i="10" l="1"/>
  <c r="E76" i="10"/>
  <c r="M80" i="10" s="1"/>
  <c r="E75" i="10"/>
  <c r="E74" i="10"/>
  <c r="M73" i="10"/>
  <c r="E73" i="10" s="1"/>
  <c r="M72" i="10"/>
  <c r="E72" i="10"/>
  <c r="M71" i="10"/>
  <c r="S51" i="10" s="1"/>
  <c r="K62" i="10"/>
  <c r="I62" i="10"/>
  <c r="G62" i="10"/>
  <c r="E62" i="10"/>
  <c r="K61" i="10"/>
  <c r="K63" i="10" s="1"/>
  <c r="I61" i="10"/>
  <c r="G61" i="10"/>
  <c r="E61" i="10"/>
  <c r="K60" i="10"/>
  <c r="I60" i="10"/>
  <c r="I63" i="10" s="1"/>
  <c r="G60" i="10"/>
  <c r="G63" i="10" s="1"/>
  <c r="E60" i="10"/>
  <c r="E63" i="10" s="1"/>
  <c r="K57" i="10"/>
  <c r="I57" i="10"/>
  <c r="G57" i="10"/>
  <c r="E57" i="10"/>
  <c r="K56" i="10"/>
  <c r="K58" i="10" s="1"/>
  <c r="K53" i="10"/>
  <c r="I53" i="10"/>
  <c r="G53" i="10"/>
  <c r="E53" i="10"/>
  <c r="K52" i="10"/>
  <c r="I52" i="10"/>
  <c r="G52" i="10"/>
  <c r="E52" i="10"/>
  <c r="T51" i="10"/>
  <c r="K51" i="10"/>
  <c r="I51" i="10"/>
  <c r="G51" i="10"/>
  <c r="E51" i="10"/>
  <c r="E54" i="10" s="1"/>
  <c r="K50" i="10"/>
  <c r="I50" i="10"/>
  <c r="G50" i="10"/>
  <c r="E50" i="10"/>
  <c r="K49" i="10"/>
  <c r="K54" i="10" s="1"/>
  <c r="I49" i="10"/>
  <c r="I54" i="10" s="1"/>
  <c r="G49" i="10"/>
  <c r="G54" i="10" s="1"/>
  <c r="E49" i="10"/>
  <c r="S44" i="10"/>
  <c r="T44" i="10" s="1"/>
  <c r="K44" i="10"/>
  <c r="K64" i="10" s="1"/>
  <c r="K67" i="10" s="1"/>
  <c r="I44" i="10"/>
  <c r="I56" i="10" s="1"/>
  <c r="I58" i="10" s="1"/>
  <c r="G44" i="10"/>
  <c r="G56" i="10" s="1"/>
  <c r="G58" i="10" s="1"/>
  <c r="E44" i="10"/>
  <c r="I80" i="10" s="1"/>
  <c r="S43" i="10"/>
  <c r="T43" i="10" s="1"/>
  <c r="M41" i="10"/>
  <c r="S39" i="10"/>
  <c r="E77" i="9"/>
  <c r="E76" i="9"/>
  <c r="M80" i="9" s="1"/>
  <c r="E75" i="9"/>
  <c r="E74" i="9"/>
  <c r="M73" i="9"/>
  <c r="E73" i="9" s="1"/>
  <c r="M72" i="9"/>
  <c r="E72" i="9" s="1"/>
  <c r="M71" i="9"/>
  <c r="S51" i="9" s="1"/>
  <c r="K63" i="9"/>
  <c r="K62" i="9"/>
  <c r="I62" i="9"/>
  <c r="G62" i="9"/>
  <c r="E62" i="9"/>
  <c r="K61" i="9"/>
  <c r="I61" i="9"/>
  <c r="G61" i="9"/>
  <c r="E61" i="9"/>
  <c r="K60" i="9"/>
  <c r="I60" i="9"/>
  <c r="I63" i="9" s="1"/>
  <c r="G60" i="9"/>
  <c r="G63" i="9" s="1"/>
  <c r="E60" i="9"/>
  <c r="E63" i="9" s="1"/>
  <c r="K57" i="9"/>
  <c r="I57" i="9"/>
  <c r="G57" i="9"/>
  <c r="E57" i="9"/>
  <c r="K56" i="9"/>
  <c r="K58" i="9" s="1"/>
  <c r="K53" i="9"/>
  <c r="I53" i="9"/>
  <c r="G53" i="9"/>
  <c r="E53" i="9"/>
  <c r="K52" i="9"/>
  <c r="I52" i="9"/>
  <c r="G52" i="9"/>
  <c r="E52" i="9"/>
  <c r="E54" i="9" s="1"/>
  <c r="T51" i="9"/>
  <c r="K51" i="9"/>
  <c r="I51" i="9"/>
  <c r="G51" i="9"/>
  <c r="E51" i="9"/>
  <c r="K50" i="9"/>
  <c r="I50" i="9"/>
  <c r="G50" i="9"/>
  <c r="E50" i="9"/>
  <c r="K49" i="9"/>
  <c r="K54" i="9" s="1"/>
  <c r="I49" i="9"/>
  <c r="I54" i="9" s="1"/>
  <c r="G49" i="9"/>
  <c r="G54" i="9" s="1"/>
  <c r="E49" i="9"/>
  <c r="S44" i="9"/>
  <c r="T44" i="9" s="1"/>
  <c r="K44" i="9"/>
  <c r="K64" i="9" s="1"/>
  <c r="K67" i="9" s="1"/>
  <c r="I44" i="9"/>
  <c r="I56" i="9" s="1"/>
  <c r="I58" i="9" s="1"/>
  <c r="G44" i="9"/>
  <c r="G56" i="9" s="1"/>
  <c r="G58" i="9" s="1"/>
  <c r="E44" i="9"/>
  <c r="I80" i="9" s="1"/>
  <c r="S43" i="9"/>
  <c r="T43" i="9" s="1"/>
  <c r="M41" i="9"/>
  <c r="S39" i="9"/>
  <c r="E77" i="8"/>
  <c r="E76" i="8"/>
  <c r="M80" i="8" s="1"/>
  <c r="E75" i="8"/>
  <c r="E74" i="8"/>
  <c r="M73" i="8"/>
  <c r="E73" i="8" s="1"/>
  <c r="M72" i="8"/>
  <c r="E72" i="8"/>
  <c r="M71" i="8"/>
  <c r="S51" i="8" s="1"/>
  <c r="K62" i="8"/>
  <c r="I62" i="8"/>
  <c r="G62" i="8"/>
  <c r="E62" i="8"/>
  <c r="K61" i="8"/>
  <c r="K63" i="8" s="1"/>
  <c r="I61" i="8"/>
  <c r="G61" i="8"/>
  <c r="E61" i="8"/>
  <c r="K60" i="8"/>
  <c r="I60" i="8"/>
  <c r="I63" i="8" s="1"/>
  <c r="G60" i="8"/>
  <c r="G63" i="8" s="1"/>
  <c r="E60" i="8"/>
  <c r="E63" i="8" s="1"/>
  <c r="K57" i="8"/>
  <c r="I57" i="8"/>
  <c r="G57" i="8"/>
  <c r="E57" i="8"/>
  <c r="K56" i="8"/>
  <c r="K58" i="8" s="1"/>
  <c r="K53" i="8"/>
  <c r="I53" i="8"/>
  <c r="G53" i="8"/>
  <c r="E53" i="8"/>
  <c r="K52" i="8"/>
  <c r="I52" i="8"/>
  <c r="G52" i="8"/>
  <c r="E52" i="8"/>
  <c r="E54" i="8" s="1"/>
  <c r="T51" i="8"/>
  <c r="K51" i="8"/>
  <c r="I51" i="8"/>
  <c r="G51" i="8"/>
  <c r="E51" i="8"/>
  <c r="K50" i="8"/>
  <c r="I50" i="8"/>
  <c r="G50" i="8"/>
  <c r="E50" i="8"/>
  <c r="K49" i="8"/>
  <c r="K54" i="8" s="1"/>
  <c r="I49" i="8"/>
  <c r="I54" i="8" s="1"/>
  <c r="G49" i="8"/>
  <c r="G54" i="8" s="1"/>
  <c r="E49" i="8"/>
  <c r="S44" i="8"/>
  <c r="T44" i="8" s="1"/>
  <c r="K44" i="8"/>
  <c r="K64" i="8" s="1"/>
  <c r="K67" i="8" s="1"/>
  <c r="I44" i="8"/>
  <c r="I56" i="8" s="1"/>
  <c r="I58" i="8" s="1"/>
  <c r="G44" i="8"/>
  <c r="G56" i="8" s="1"/>
  <c r="G58" i="8" s="1"/>
  <c r="E44" i="8"/>
  <c r="I80" i="8" s="1"/>
  <c r="S43" i="8"/>
  <c r="T43" i="8" s="1"/>
  <c r="M41" i="8"/>
  <c r="S39" i="8"/>
  <c r="E77" i="7"/>
  <c r="E76" i="7"/>
  <c r="M80" i="7" s="1"/>
  <c r="E75" i="7"/>
  <c r="E74" i="7"/>
  <c r="M73" i="7"/>
  <c r="E73" i="7" s="1"/>
  <c r="M72" i="7"/>
  <c r="E72" i="7"/>
  <c r="M71" i="7"/>
  <c r="S51" i="7" s="1"/>
  <c r="K62" i="7"/>
  <c r="I62" i="7"/>
  <c r="G62" i="7"/>
  <c r="E62" i="7"/>
  <c r="K61" i="7"/>
  <c r="K63" i="7" s="1"/>
  <c r="I61" i="7"/>
  <c r="G61" i="7"/>
  <c r="E61" i="7"/>
  <c r="K60" i="7"/>
  <c r="I60" i="7"/>
  <c r="I63" i="7" s="1"/>
  <c r="G60" i="7"/>
  <c r="G63" i="7" s="1"/>
  <c r="E60" i="7"/>
  <c r="E63" i="7" s="1"/>
  <c r="K57" i="7"/>
  <c r="I57" i="7"/>
  <c r="G57" i="7"/>
  <c r="E57" i="7"/>
  <c r="K56" i="7"/>
  <c r="K58" i="7" s="1"/>
  <c r="K53" i="7"/>
  <c r="I53" i="7"/>
  <c r="G53" i="7"/>
  <c r="E53" i="7"/>
  <c r="K52" i="7"/>
  <c r="I52" i="7"/>
  <c r="G52" i="7"/>
  <c r="E52" i="7"/>
  <c r="T51" i="7"/>
  <c r="K51" i="7"/>
  <c r="I51" i="7"/>
  <c r="G51" i="7"/>
  <c r="E51" i="7"/>
  <c r="E54" i="7" s="1"/>
  <c r="K50" i="7"/>
  <c r="I50" i="7"/>
  <c r="G50" i="7"/>
  <c r="E50" i="7"/>
  <c r="K49" i="7"/>
  <c r="K54" i="7" s="1"/>
  <c r="I49" i="7"/>
  <c r="I54" i="7" s="1"/>
  <c r="G49" i="7"/>
  <c r="G54" i="7" s="1"/>
  <c r="E49" i="7"/>
  <c r="S44" i="7"/>
  <c r="T44" i="7" s="1"/>
  <c r="K44" i="7"/>
  <c r="K64" i="7" s="1"/>
  <c r="K67" i="7" s="1"/>
  <c r="I44" i="7"/>
  <c r="I56" i="7" s="1"/>
  <c r="I58" i="7" s="1"/>
  <c r="G44" i="7"/>
  <c r="G56" i="7" s="1"/>
  <c r="G58" i="7" s="1"/>
  <c r="E44" i="7"/>
  <c r="I80" i="7" s="1"/>
  <c r="S43" i="7"/>
  <c r="T43" i="7" s="1"/>
  <c r="M41" i="7"/>
  <c r="S39" i="7"/>
  <c r="E77" i="6"/>
  <c r="E76" i="6"/>
  <c r="M80" i="6" s="1"/>
  <c r="E75" i="6"/>
  <c r="E74" i="6"/>
  <c r="M73" i="6"/>
  <c r="E73" i="6"/>
  <c r="M72" i="6"/>
  <c r="E72" i="6"/>
  <c r="M71" i="6"/>
  <c r="S51" i="6" s="1"/>
  <c r="K63" i="6"/>
  <c r="K62" i="6"/>
  <c r="I62" i="6"/>
  <c r="G62" i="6"/>
  <c r="E62" i="6"/>
  <c r="K61" i="6"/>
  <c r="I61" i="6"/>
  <c r="G61" i="6"/>
  <c r="E61" i="6"/>
  <c r="K60" i="6"/>
  <c r="I60" i="6"/>
  <c r="I63" i="6" s="1"/>
  <c r="G60" i="6"/>
  <c r="G63" i="6" s="1"/>
  <c r="E60" i="6"/>
  <c r="E63" i="6" s="1"/>
  <c r="K57" i="6"/>
  <c r="I57" i="6"/>
  <c r="G57" i="6"/>
  <c r="E57" i="6"/>
  <c r="K56" i="6"/>
  <c r="K58" i="6" s="1"/>
  <c r="K53" i="6"/>
  <c r="I53" i="6"/>
  <c r="G53" i="6"/>
  <c r="E53" i="6"/>
  <c r="K52" i="6"/>
  <c r="I52" i="6"/>
  <c r="G52" i="6"/>
  <c r="E52" i="6"/>
  <c r="E54" i="6" s="1"/>
  <c r="T51" i="6"/>
  <c r="K51" i="6"/>
  <c r="I51" i="6"/>
  <c r="G51" i="6"/>
  <c r="E51" i="6"/>
  <c r="K50" i="6"/>
  <c r="I50" i="6"/>
  <c r="G50" i="6"/>
  <c r="E50" i="6"/>
  <c r="K49" i="6"/>
  <c r="K54" i="6" s="1"/>
  <c r="I49" i="6"/>
  <c r="I54" i="6" s="1"/>
  <c r="G49" i="6"/>
  <c r="G54" i="6" s="1"/>
  <c r="E49" i="6"/>
  <c r="S44" i="6"/>
  <c r="T44" i="6" s="1"/>
  <c r="K44" i="6"/>
  <c r="I44" i="6"/>
  <c r="I56" i="6" s="1"/>
  <c r="I58" i="6" s="1"/>
  <c r="G44" i="6"/>
  <c r="G56" i="6" s="1"/>
  <c r="G58" i="6" s="1"/>
  <c r="E44" i="6"/>
  <c r="I80" i="6" s="1"/>
  <c r="S43" i="6"/>
  <c r="T43" i="6" s="1"/>
  <c r="M41" i="6"/>
  <c r="S39" i="6"/>
  <c r="E77" i="5"/>
  <c r="E76" i="5"/>
  <c r="M80" i="5" s="1"/>
  <c r="E75" i="5"/>
  <c r="E74" i="5"/>
  <c r="M73" i="5"/>
  <c r="E73" i="5" s="1"/>
  <c r="M72" i="5"/>
  <c r="E72" i="5"/>
  <c r="M71" i="5"/>
  <c r="S51" i="5" s="1"/>
  <c r="K63" i="5"/>
  <c r="K62" i="5"/>
  <c r="I62" i="5"/>
  <c r="G62" i="5"/>
  <c r="E62" i="5"/>
  <c r="K61" i="5"/>
  <c r="I61" i="5"/>
  <c r="G61" i="5"/>
  <c r="E61" i="5"/>
  <c r="K60" i="5"/>
  <c r="I60" i="5"/>
  <c r="I63" i="5" s="1"/>
  <c r="G60" i="5"/>
  <c r="G63" i="5" s="1"/>
  <c r="E60" i="5"/>
  <c r="E63" i="5" s="1"/>
  <c r="K57" i="5"/>
  <c r="I57" i="5"/>
  <c r="G57" i="5"/>
  <c r="E57" i="5"/>
  <c r="K56" i="5"/>
  <c r="K58" i="5" s="1"/>
  <c r="K53" i="5"/>
  <c r="I53" i="5"/>
  <c r="G53" i="5"/>
  <c r="E53" i="5"/>
  <c r="K52" i="5"/>
  <c r="I52" i="5"/>
  <c r="G52" i="5"/>
  <c r="E52" i="5"/>
  <c r="E54" i="5" s="1"/>
  <c r="T51" i="5"/>
  <c r="K51" i="5"/>
  <c r="I51" i="5"/>
  <c r="G51" i="5"/>
  <c r="E51" i="5"/>
  <c r="K50" i="5"/>
  <c r="I50" i="5"/>
  <c r="G50" i="5"/>
  <c r="E50" i="5"/>
  <c r="K49" i="5"/>
  <c r="K54" i="5" s="1"/>
  <c r="I49" i="5"/>
  <c r="I54" i="5" s="1"/>
  <c r="G49" i="5"/>
  <c r="G54" i="5" s="1"/>
  <c r="E49" i="5"/>
  <c r="S44" i="5"/>
  <c r="T44" i="5" s="1"/>
  <c r="K44" i="5"/>
  <c r="I44" i="5"/>
  <c r="I56" i="5" s="1"/>
  <c r="I58" i="5" s="1"/>
  <c r="G44" i="5"/>
  <c r="G56" i="5" s="1"/>
  <c r="G58" i="5" s="1"/>
  <c r="E44" i="5"/>
  <c r="I80" i="5" s="1"/>
  <c r="S43" i="5"/>
  <c r="T43" i="5" s="1"/>
  <c r="M41" i="5"/>
  <c r="S39" i="5"/>
  <c r="E77" i="4"/>
  <c r="E76" i="4"/>
  <c r="M80" i="4" s="1"/>
  <c r="E75" i="4"/>
  <c r="E74" i="4"/>
  <c r="M73" i="4"/>
  <c r="E73" i="4" s="1"/>
  <c r="M72" i="4"/>
  <c r="E72" i="4"/>
  <c r="M71" i="4"/>
  <c r="S51" i="4" s="1"/>
  <c r="K62" i="4"/>
  <c r="I62" i="4"/>
  <c r="G62" i="4"/>
  <c r="E62" i="4"/>
  <c r="K61" i="4"/>
  <c r="K63" i="4" s="1"/>
  <c r="I61" i="4"/>
  <c r="G61" i="4"/>
  <c r="E61" i="4"/>
  <c r="K60" i="4"/>
  <c r="I60" i="4"/>
  <c r="I63" i="4" s="1"/>
  <c r="G60" i="4"/>
  <c r="G63" i="4" s="1"/>
  <c r="E60" i="4"/>
  <c r="E63" i="4" s="1"/>
  <c r="K57" i="4"/>
  <c r="I57" i="4"/>
  <c r="G57" i="4"/>
  <c r="E57" i="4"/>
  <c r="K56" i="4"/>
  <c r="K58" i="4" s="1"/>
  <c r="K53" i="4"/>
  <c r="I53" i="4"/>
  <c r="G53" i="4"/>
  <c r="E53" i="4"/>
  <c r="K52" i="4"/>
  <c r="I52" i="4"/>
  <c r="G52" i="4"/>
  <c r="E52" i="4"/>
  <c r="E54" i="4" s="1"/>
  <c r="T51" i="4"/>
  <c r="K51" i="4"/>
  <c r="I51" i="4"/>
  <c r="G51" i="4"/>
  <c r="E51" i="4"/>
  <c r="K50" i="4"/>
  <c r="K54" i="4" s="1"/>
  <c r="K64" i="4" s="1"/>
  <c r="K67" i="4" s="1"/>
  <c r="I50" i="4"/>
  <c r="G50" i="4"/>
  <c r="E50" i="4"/>
  <c r="K49" i="4"/>
  <c r="I49" i="4"/>
  <c r="I54" i="4" s="1"/>
  <c r="G49" i="4"/>
  <c r="G54" i="4" s="1"/>
  <c r="E49" i="4"/>
  <c r="T44" i="4"/>
  <c r="T50" i="4" s="1"/>
  <c r="S44" i="4"/>
  <c r="K44" i="4"/>
  <c r="I44" i="4"/>
  <c r="I56" i="4" s="1"/>
  <c r="I58" i="4" s="1"/>
  <c r="G44" i="4"/>
  <c r="G56" i="4" s="1"/>
  <c r="G58" i="4" s="1"/>
  <c r="E44" i="4"/>
  <c r="I80" i="4" s="1"/>
  <c r="T43" i="4"/>
  <c r="T46" i="4" s="1"/>
  <c r="T49" i="4" s="1"/>
  <c r="S43" i="4"/>
  <c r="S46" i="4" s="1"/>
  <c r="S49" i="4" s="1"/>
  <c r="S50" i="4" s="1"/>
  <c r="M41" i="4"/>
  <c r="S39" i="4"/>
  <c r="E77" i="3"/>
  <c r="E76" i="3"/>
  <c r="M80" i="3" s="1"/>
  <c r="E75" i="3"/>
  <c r="E74" i="3"/>
  <c r="M73" i="3"/>
  <c r="E73" i="3" s="1"/>
  <c r="M72" i="3"/>
  <c r="E72" i="3"/>
  <c r="M71" i="3"/>
  <c r="K62" i="3"/>
  <c r="I62" i="3"/>
  <c r="G62" i="3"/>
  <c r="E62" i="3"/>
  <c r="K61" i="3"/>
  <c r="K63" i="3" s="1"/>
  <c r="I61" i="3"/>
  <c r="G61" i="3"/>
  <c r="E61" i="3"/>
  <c r="K60" i="3"/>
  <c r="I60" i="3"/>
  <c r="I63" i="3" s="1"/>
  <c r="G60" i="3"/>
  <c r="G63" i="3" s="1"/>
  <c r="E60" i="3"/>
  <c r="E63" i="3" s="1"/>
  <c r="K57" i="3"/>
  <c r="I57" i="3"/>
  <c r="G57" i="3"/>
  <c r="E57" i="3"/>
  <c r="K56" i="3"/>
  <c r="K58" i="3" s="1"/>
  <c r="K53" i="3"/>
  <c r="I53" i="3"/>
  <c r="G53" i="3"/>
  <c r="E53" i="3"/>
  <c r="K52" i="3"/>
  <c r="I52" i="3"/>
  <c r="G52" i="3"/>
  <c r="E52" i="3"/>
  <c r="T51" i="3"/>
  <c r="S51" i="3"/>
  <c r="K51" i="3"/>
  <c r="I51" i="3"/>
  <c r="G51" i="3"/>
  <c r="E51" i="3"/>
  <c r="K50" i="3"/>
  <c r="I50" i="3"/>
  <c r="G50" i="3"/>
  <c r="E50" i="3"/>
  <c r="K49" i="3"/>
  <c r="K54" i="3" s="1"/>
  <c r="I49" i="3"/>
  <c r="I54" i="3" s="1"/>
  <c r="G49" i="3"/>
  <c r="G54" i="3" s="1"/>
  <c r="E49" i="3"/>
  <c r="E54" i="3" s="1"/>
  <c r="S44" i="3"/>
  <c r="K44" i="3"/>
  <c r="I44" i="3"/>
  <c r="I56" i="3" s="1"/>
  <c r="I58" i="3" s="1"/>
  <c r="G44" i="3"/>
  <c r="G56" i="3" s="1"/>
  <c r="G58" i="3" s="1"/>
  <c r="E44" i="3"/>
  <c r="I80" i="3" s="1"/>
  <c r="S43" i="3"/>
  <c r="T43" i="3" s="1"/>
  <c r="M41" i="3"/>
  <c r="S39" i="3"/>
  <c r="T44" i="3" s="1"/>
  <c r="E77" i="2"/>
  <c r="E76" i="2"/>
  <c r="M80" i="2" s="1"/>
  <c r="E75" i="2"/>
  <c r="E74" i="2"/>
  <c r="M73" i="2"/>
  <c r="E73" i="2"/>
  <c r="M72" i="2"/>
  <c r="E72" i="2" s="1"/>
  <c r="M71" i="2"/>
  <c r="K62" i="2"/>
  <c r="I62" i="2"/>
  <c r="G62" i="2"/>
  <c r="E62" i="2"/>
  <c r="K61" i="2"/>
  <c r="K63" i="2" s="1"/>
  <c r="I61" i="2"/>
  <c r="G61" i="2"/>
  <c r="E61" i="2"/>
  <c r="K60" i="2"/>
  <c r="I60" i="2"/>
  <c r="I63" i="2" s="1"/>
  <c r="G60" i="2"/>
  <c r="G63" i="2" s="1"/>
  <c r="E60" i="2"/>
  <c r="E63" i="2" s="1"/>
  <c r="K57" i="2"/>
  <c r="I57" i="2"/>
  <c r="G57" i="2"/>
  <c r="E57" i="2"/>
  <c r="K56" i="2"/>
  <c r="K58" i="2" s="1"/>
  <c r="K53" i="2"/>
  <c r="I53" i="2"/>
  <c r="G53" i="2"/>
  <c r="E53" i="2"/>
  <c r="K52" i="2"/>
  <c r="I52" i="2"/>
  <c r="G52" i="2"/>
  <c r="E52" i="2"/>
  <c r="E54" i="2" s="1"/>
  <c r="T51" i="2"/>
  <c r="S51" i="2"/>
  <c r="K51" i="2"/>
  <c r="I51" i="2"/>
  <c r="G51" i="2"/>
  <c r="E51" i="2"/>
  <c r="K50" i="2"/>
  <c r="I50" i="2"/>
  <c r="G50" i="2"/>
  <c r="E50" i="2"/>
  <c r="K49" i="2"/>
  <c r="K54" i="2" s="1"/>
  <c r="I49" i="2"/>
  <c r="I54" i="2" s="1"/>
  <c r="G49" i="2"/>
  <c r="G54" i="2" s="1"/>
  <c r="E49" i="2"/>
  <c r="S44" i="2"/>
  <c r="T44" i="2" s="1"/>
  <c r="K44" i="2"/>
  <c r="I44" i="2"/>
  <c r="I56" i="2" s="1"/>
  <c r="I58" i="2" s="1"/>
  <c r="G44" i="2"/>
  <c r="G56" i="2" s="1"/>
  <c r="G58" i="2" s="1"/>
  <c r="E44" i="2"/>
  <c r="I80" i="2" s="1"/>
  <c r="S43" i="2"/>
  <c r="T43" i="2" s="1"/>
  <c r="M41" i="2"/>
  <c r="S39" i="2"/>
  <c r="K53" i="1"/>
  <c r="K52" i="1"/>
  <c r="K51" i="1"/>
  <c r="K50" i="1"/>
  <c r="K49" i="1"/>
  <c r="I53" i="1"/>
  <c r="I52" i="1"/>
  <c r="I51" i="1"/>
  <c r="I50" i="1"/>
  <c r="I49" i="1"/>
  <c r="G53" i="1"/>
  <c r="G52" i="1"/>
  <c r="G51" i="1"/>
  <c r="G50" i="1"/>
  <c r="G49" i="1"/>
  <c r="E53" i="1"/>
  <c r="E52" i="1"/>
  <c r="E51" i="1"/>
  <c r="E50" i="1"/>
  <c r="E49" i="1"/>
  <c r="M41" i="1"/>
  <c r="I80" i="1"/>
  <c r="E77" i="1"/>
  <c r="E76" i="1"/>
  <c r="E75" i="1"/>
  <c r="E74" i="1"/>
  <c r="M73" i="1"/>
  <c r="E73" i="1" s="1"/>
  <c r="M72" i="1"/>
  <c r="E72" i="1" s="1"/>
  <c r="M71" i="1"/>
  <c r="K62" i="1"/>
  <c r="I62" i="1"/>
  <c r="G62" i="1"/>
  <c r="E62" i="1"/>
  <c r="K61" i="1"/>
  <c r="I61" i="1"/>
  <c r="I63" i="1" s="1"/>
  <c r="G61" i="1"/>
  <c r="E61" i="1"/>
  <c r="K60" i="1"/>
  <c r="I60" i="1"/>
  <c r="G60" i="1"/>
  <c r="E60" i="1"/>
  <c r="K57" i="1"/>
  <c r="I57" i="1"/>
  <c r="G57" i="1"/>
  <c r="E57" i="1"/>
  <c r="K56" i="1"/>
  <c r="I56" i="1"/>
  <c r="G56" i="1"/>
  <c r="E56" i="1"/>
  <c r="T51" i="1"/>
  <c r="S51" i="1"/>
  <c r="K44" i="1"/>
  <c r="S44" i="1"/>
  <c r="S43" i="1"/>
  <c r="S39" i="1"/>
  <c r="I44" i="1"/>
  <c r="G44" i="1"/>
  <c r="E44" i="1"/>
  <c r="T46" i="10" l="1"/>
  <c r="T49" i="10" s="1"/>
  <c r="T50" i="10" s="1"/>
  <c r="E71" i="10"/>
  <c r="S50" i="10"/>
  <c r="E64" i="10"/>
  <c r="E67" i="10" s="1"/>
  <c r="G64" i="10"/>
  <c r="G67" i="10" s="1"/>
  <c r="I64" i="10"/>
  <c r="I67" i="10" s="1"/>
  <c r="S46" i="10"/>
  <c r="S49" i="10" s="1"/>
  <c r="E56" i="10"/>
  <c r="E58" i="10" s="1"/>
  <c r="K80" i="10" s="1"/>
  <c r="T46" i="9"/>
  <c r="T49" i="9" s="1"/>
  <c r="T50" i="9" s="1"/>
  <c r="E71" i="9"/>
  <c r="K80" i="9"/>
  <c r="E64" i="9"/>
  <c r="E67" i="9" s="1"/>
  <c r="G64" i="9"/>
  <c r="G67" i="9" s="1"/>
  <c r="I64" i="9"/>
  <c r="I67" i="9" s="1"/>
  <c r="S46" i="9"/>
  <c r="S49" i="9" s="1"/>
  <c r="S50" i="9" s="1"/>
  <c r="E56" i="9"/>
  <c r="E58" i="9" s="1"/>
  <c r="T46" i="8"/>
  <c r="T49" i="8" s="1"/>
  <c r="T50" i="8" s="1"/>
  <c r="E71" i="8"/>
  <c r="K80" i="8"/>
  <c r="E64" i="8"/>
  <c r="E67" i="8" s="1"/>
  <c r="G64" i="8"/>
  <c r="G67" i="8" s="1"/>
  <c r="I64" i="8"/>
  <c r="I67" i="8" s="1"/>
  <c r="S46" i="8"/>
  <c r="S49" i="8" s="1"/>
  <c r="S50" i="8" s="1"/>
  <c r="E56" i="8"/>
  <c r="E58" i="8" s="1"/>
  <c r="T46" i="7"/>
  <c r="T49" i="7" s="1"/>
  <c r="T50" i="7" s="1"/>
  <c r="E71" i="7"/>
  <c r="K80" i="7"/>
  <c r="E64" i="7"/>
  <c r="E67" i="7" s="1"/>
  <c r="G64" i="7"/>
  <c r="G67" i="7" s="1"/>
  <c r="I64" i="7"/>
  <c r="I67" i="7" s="1"/>
  <c r="S46" i="7"/>
  <c r="S49" i="7" s="1"/>
  <c r="S50" i="7" s="1"/>
  <c r="E56" i="7"/>
  <c r="E58" i="7" s="1"/>
  <c r="T46" i="6"/>
  <c r="T49" i="6" s="1"/>
  <c r="E71" i="6"/>
  <c r="K64" i="6"/>
  <c r="K67" i="6" s="1"/>
  <c r="K80" i="6"/>
  <c r="E64" i="6"/>
  <c r="E67" i="6" s="1"/>
  <c r="T50" i="6"/>
  <c r="G64" i="6"/>
  <c r="G67" i="6" s="1"/>
  <c r="I64" i="6"/>
  <c r="I67" i="6" s="1"/>
  <c r="S46" i="6"/>
  <c r="S49" i="6" s="1"/>
  <c r="S50" i="6" s="1"/>
  <c r="E56" i="6"/>
  <c r="E58" i="6" s="1"/>
  <c r="T46" i="5"/>
  <c r="T49" i="5" s="1"/>
  <c r="T50" i="5" s="1"/>
  <c r="E71" i="5"/>
  <c r="E64" i="5"/>
  <c r="E67" i="5" s="1"/>
  <c r="K80" i="5"/>
  <c r="K64" i="5"/>
  <c r="K67" i="5" s="1"/>
  <c r="G64" i="5"/>
  <c r="G67" i="5" s="1"/>
  <c r="I64" i="5"/>
  <c r="I67" i="5" s="1"/>
  <c r="S46" i="5"/>
  <c r="S49" i="5" s="1"/>
  <c r="S50" i="5" s="1"/>
  <c r="E56" i="5"/>
  <c r="E58" i="5" s="1"/>
  <c r="G64" i="4"/>
  <c r="G67" i="4" s="1"/>
  <c r="E71" i="4"/>
  <c r="I64" i="4"/>
  <c r="I67" i="4" s="1"/>
  <c r="E56" i="4"/>
  <c r="E58" i="4" s="1"/>
  <c r="K80" i="4" s="1"/>
  <c r="T46" i="3"/>
  <c r="T49" i="3" s="1"/>
  <c r="T50" i="3" s="1"/>
  <c r="E71" i="3"/>
  <c r="K64" i="3"/>
  <c r="K67" i="3" s="1"/>
  <c r="G64" i="3"/>
  <c r="G67" i="3" s="1"/>
  <c r="E64" i="3"/>
  <c r="E67" i="3" s="1"/>
  <c r="I64" i="3"/>
  <c r="I67" i="3" s="1"/>
  <c r="S46" i="3"/>
  <c r="S49" i="3" s="1"/>
  <c r="S50" i="3" s="1"/>
  <c r="E56" i="3"/>
  <c r="E58" i="3" s="1"/>
  <c r="K80" i="3" s="1"/>
  <c r="T46" i="2"/>
  <c r="T49" i="2" s="1"/>
  <c r="T50" i="2" s="1"/>
  <c r="E71" i="2"/>
  <c r="K64" i="2"/>
  <c r="K67" i="2" s="1"/>
  <c r="K80" i="2"/>
  <c r="E64" i="2"/>
  <c r="E67" i="2" s="1"/>
  <c r="G64" i="2"/>
  <c r="G67" i="2" s="1"/>
  <c r="I64" i="2"/>
  <c r="I67" i="2" s="1"/>
  <c r="S46" i="2"/>
  <c r="S49" i="2" s="1"/>
  <c r="S50" i="2" s="1"/>
  <c r="E56" i="2"/>
  <c r="E58" i="2" s="1"/>
  <c r="T44" i="1"/>
  <c r="T43" i="1"/>
  <c r="E71" i="1" s="1"/>
  <c r="M80" i="1"/>
  <c r="G54" i="1"/>
  <c r="I54" i="1"/>
  <c r="G63" i="1"/>
  <c r="K63" i="1"/>
  <c r="E63" i="1"/>
  <c r="E58" i="1"/>
  <c r="E64" i="1" s="1"/>
  <c r="E67" i="1" s="1"/>
  <c r="G58" i="1"/>
  <c r="I58" i="1"/>
  <c r="K58" i="1"/>
  <c r="E54" i="1"/>
  <c r="K54" i="1"/>
  <c r="S46" i="1"/>
  <c r="S49" i="1" s="1"/>
  <c r="S50" i="1" s="1"/>
  <c r="E69" i="10" l="1"/>
  <c r="E80" i="10" s="1"/>
  <c r="E69" i="9"/>
  <c r="E80" i="9" s="1"/>
  <c r="E69" i="8"/>
  <c r="E80" i="8" s="1"/>
  <c r="E69" i="7"/>
  <c r="E80" i="7" s="1"/>
  <c r="E69" i="6"/>
  <c r="E80" i="6" s="1"/>
  <c r="E69" i="5"/>
  <c r="E80" i="5" s="1"/>
  <c r="E64" i="4"/>
  <c r="E67" i="4" s="1"/>
  <c r="E69" i="4" s="1"/>
  <c r="E80" i="4" s="1"/>
  <c r="E69" i="3"/>
  <c r="E80" i="3" s="1"/>
  <c r="E69" i="2"/>
  <c r="E80" i="2" s="1"/>
  <c r="T46" i="1"/>
  <c r="T49" i="1" s="1"/>
  <c r="T50" i="1" s="1"/>
  <c r="I64" i="1"/>
  <c r="I67" i="1" s="1"/>
  <c r="G64" i="1"/>
  <c r="G67" i="1" s="1"/>
  <c r="K64" i="1"/>
  <c r="K67" i="1" s="1"/>
  <c r="K80" i="1"/>
  <c r="E69" i="1" l="1"/>
  <c r="E80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Tedika-Rudat, Petra</author>
  </authors>
  <commentList>
    <comment ref="C3" authorId="0" shapeId="0" xr:uid="{84618E8C-816C-4D9E-81BA-8E2CD3D0207E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alternativ: Anfangsbuchstabe bzw. Personal-Nr.</t>
        </r>
      </text>
    </comment>
    <comment ref="H3" authorId="0" shapeId="0" xr:uid="{8C30B479-A2C6-40BE-90EC-09A4B698FE61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alternativ: Anfangsbuchstabe</t>
        </r>
      </text>
    </comment>
    <comment ref="E29" authorId="0" shapeId="0" xr:uid="{7514A771-5700-4658-A9AE-8612A50B8D8D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Wert bei teilzeitbeschäftigten Mitarbeiter/innen bitte überschreiben</t>
        </r>
      </text>
    </comment>
    <comment ref="E41" authorId="0" shapeId="0" xr:uid="{DEDE9D97-DE06-4516-8DCE-1F510D5F724A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Bruttolohn für vollzeitbeschäftigte/n Mitarbeiter mit Zelle M41 multiplizieren.</t>
        </r>
      </text>
    </comment>
    <comment ref="G41" authorId="0" shapeId="0" xr:uid="{6417C81A-C95B-47DB-9384-056D34EAA600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Bruttolohn für vollzeitbeschäftigte/n Mitarbeiter mit Zelle M41 multiplizieren.</t>
        </r>
      </text>
    </comment>
    <comment ref="I41" authorId="0" shapeId="0" xr:uid="{CD49FCB9-8A40-4A32-864F-DA46B800089E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Bruttolohn für vollzeitbeschäftigte/n Mitarbeiter mit Zelle M41 multiplizieren.</t>
        </r>
      </text>
    </comment>
    <comment ref="K41" authorId="0" shapeId="0" xr:uid="{B170ED01-9F79-4DB9-BDBD-6D60E59D9B1F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Bruttolohn für vollzeitbeschäftigte/n Mitarbeiter mit Zelle M41 multiplizieren.</t>
        </r>
      </text>
    </comment>
    <comment ref="E42" authorId="0" shapeId="0" xr:uid="{FEE8DF10-E83A-4642-9767-2F3623E7B5F8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Kinderzuschlag/-schläge für vollzeitbeschäftigte/n Mitarbeiter mit Zelle M41 multiplizieren und mit Rechtsgrundlage nachweisen.</t>
        </r>
      </text>
    </comment>
    <comment ref="G42" authorId="0" shapeId="0" xr:uid="{B4EE7859-4AFE-42D0-AC6D-DCACA9728449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Kinderzuschlag/-schläge für vollzeitbeschäftigte/n Mitarbeiter mit Zelle M41 multiplizieren und mit Rechtsgrundlage nachweisen.</t>
        </r>
      </text>
    </comment>
    <comment ref="I42" authorId="0" shapeId="0" xr:uid="{A2CBC0AE-52DC-4343-891E-25869B3B8175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Kinderzuschlag/-schläge für vollzeitbeschäftigte/n Mitarbeiter mit Zelle M41 multiplizieren und mit Rechtsgrundlage nachweisen.</t>
        </r>
      </text>
    </comment>
    <comment ref="K42" authorId="0" shapeId="0" xr:uid="{8CFF430A-98E5-4FEC-BFD5-F07A660F9337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Kinderzuschlag/-schläge für vollzeitbeschäftigte/n Mitarbeiter mit Zelle M41 multiplizieren und mit Rechtsgrundlage nachweisen.</t>
        </r>
      </text>
    </comment>
    <comment ref="B43" authorId="0" shapeId="0" xr:uid="{F3ABED76-A004-4C39-B7BE-C899A862A85E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benennen und Anspruch mit Rechtsgrundlage nachweisen.</t>
        </r>
      </text>
    </comment>
    <comment ref="E43" authorId="0" shapeId="0" xr:uid="{C43DA5F5-FE85-475B-85F6-00F68B8D794B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Angabe für vollzeitbeschäftigte/n Mitarbeiter mit Zelle M41 multiplizieren.</t>
        </r>
      </text>
    </comment>
    <comment ref="G43" authorId="0" shapeId="0" xr:uid="{DD3C63C6-F42E-4ADF-B284-FD9729A3D41E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Angabe für vollzeitbeschäftigte/n Mitarbeiter mit Zelle M41 multiplizieren.</t>
        </r>
      </text>
    </comment>
    <comment ref="I43" authorId="0" shapeId="0" xr:uid="{531CE754-3D42-4744-B3EB-A96DC42858BC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Angabe für vollzeitbeschäftigte/n Mitarbeiter mit Zelle M41 multiplizieren.</t>
        </r>
      </text>
    </comment>
    <comment ref="K43" authorId="0" shapeId="0" xr:uid="{C6E20A2A-FAF5-472F-B0B6-6F6C21316D3A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Angabe für vollzeitbeschäftigte/n Mitarbeiter mit Zelle M41 multiplizieren.</t>
        </r>
      </text>
    </comment>
    <comment ref="E66" authorId="0" shapeId="0" xr:uid="{32154D78-0C0C-4393-86C6-8D79F31EBA02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bei unterjähigen Änderungen bitte anpassen</t>
        </r>
      </text>
    </comment>
    <comment ref="G66" authorId="0" shapeId="0" xr:uid="{87556A37-7BC9-43C2-B6BB-C49572D3C4D9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bei unterjähigen Änderungen bitte anpassen</t>
        </r>
      </text>
    </comment>
    <comment ref="I66" authorId="0" shapeId="0" xr:uid="{DA776475-1F50-49DD-A91E-47DBC2FF1D6B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bei unterjähigen Änderungen bitte anpassen</t>
        </r>
      </text>
    </comment>
    <comment ref="K66" authorId="0" shapeId="0" xr:uid="{DABB098E-37E1-4333-8554-1B26D8377CA2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bei unterjähigen Änderungen bitte anpassen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Tedika-Rudat, Petra</author>
  </authors>
  <commentList>
    <comment ref="C3" authorId="0" shapeId="0" xr:uid="{6175F7BC-9F4B-443D-A9C0-FF6BF56B3F88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alternativ: Anfangsbuchstabe bzw. Personal-Nr.</t>
        </r>
      </text>
    </comment>
    <comment ref="H3" authorId="0" shapeId="0" xr:uid="{BF0AF961-12BC-4705-B052-320A15E57C71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alternativ: Anfangsbuchstabe</t>
        </r>
      </text>
    </comment>
    <comment ref="E29" authorId="0" shapeId="0" xr:uid="{48BFDF06-BE08-497A-8586-4361C81F1468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Wert bei teilzeitbeschäftigten Mitarbeiter/innen bitte überschreiben</t>
        </r>
      </text>
    </comment>
    <comment ref="E41" authorId="0" shapeId="0" xr:uid="{E87A1543-9BCF-4BFB-8F85-529061711040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Bruttolohn für vollzeitbeschäftigte/n Mitarbeiter mit Zelle M41 multiplizieren.</t>
        </r>
      </text>
    </comment>
    <comment ref="G41" authorId="0" shapeId="0" xr:uid="{F088B1D0-4ADA-4F2E-8C1A-EE3B1822F201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Bruttolohn für vollzeitbeschäftigte/n Mitarbeiter mit Zelle M41 multiplizieren.</t>
        </r>
      </text>
    </comment>
    <comment ref="I41" authorId="0" shapeId="0" xr:uid="{4533F3F5-59CA-4490-9C3B-8D668DAA07CB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Bruttolohn für vollzeitbeschäftigte/n Mitarbeiter mit Zelle M41 multiplizieren.</t>
        </r>
      </text>
    </comment>
    <comment ref="K41" authorId="0" shapeId="0" xr:uid="{B51C3D61-BAFB-4AC8-A70D-17AAA6D06E3E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Bruttolohn für vollzeitbeschäftigte/n Mitarbeiter mit Zelle M41 multiplizieren.</t>
        </r>
      </text>
    </comment>
    <comment ref="E42" authorId="0" shapeId="0" xr:uid="{156FA6DC-83A9-4C14-9421-5E755E3BBD90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Kinderzuschlag/-schläge für vollzeitbeschäftigte/n Mitarbeiter mit Zelle M41 multiplizieren und mit Rechtsgrundlage nachweisen.</t>
        </r>
      </text>
    </comment>
    <comment ref="G42" authorId="0" shapeId="0" xr:uid="{F8555774-399F-488B-82D7-39D11180B83E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Kinderzuschlag/-schläge für vollzeitbeschäftigte/n Mitarbeiter mit Zelle M41 multiplizieren und mit Rechtsgrundlage nachweisen.</t>
        </r>
      </text>
    </comment>
    <comment ref="I42" authorId="0" shapeId="0" xr:uid="{3930E1F5-F95A-42CF-90DC-2E384069086F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Kinderzuschlag/-schläge für vollzeitbeschäftigte/n Mitarbeiter mit Zelle M41 multiplizieren und mit Rechtsgrundlage nachweisen.</t>
        </r>
      </text>
    </comment>
    <comment ref="K42" authorId="0" shapeId="0" xr:uid="{ABF26B7B-A32E-4B5B-85E6-A03BE9E1370A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Kinderzuschlag/-schläge für vollzeitbeschäftigte/n Mitarbeiter mit Zelle M41 multiplizieren und mit Rechtsgrundlage nachweisen.</t>
        </r>
      </text>
    </comment>
    <comment ref="B43" authorId="0" shapeId="0" xr:uid="{3A7A079C-12A5-4801-B2D4-5FF6ABD13AA0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benennen und Anspruch mit Rechtsgrundlage nachweisen.</t>
        </r>
      </text>
    </comment>
    <comment ref="E43" authorId="0" shapeId="0" xr:uid="{36F34ACC-0CC0-40F6-80CA-C5B4541BA2EC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Angabe für vollzeitbeschäftigte/n Mitarbeiter mit Zelle M41 multiplizieren.</t>
        </r>
      </text>
    </comment>
    <comment ref="G43" authorId="0" shapeId="0" xr:uid="{B298BF37-D1FB-4726-9F0A-00883F55CF32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Angabe für vollzeitbeschäftigte/n Mitarbeiter mit Zelle M41 multiplizieren.</t>
        </r>
      </text>
    </comment>
    <comment ref="I43" authorId="0" shapeId="0" xr:uid="{71FAFF6D-7748-4E14-9CF3-D28B68FE8A6D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Angabe für vollzeitbeschäftigte/n Mitarbeiter mit Zelle M41 multiplizieren.</t>
        </r>
      </text>
    </comment>
    <comment ref="K43" authorId="0" shapeId="0" xr:uid="{73EFFE58-F665-4AC0-BC80-1E92392C737F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Angabe für vollzeitbeschäftigte/n Mitarbeiter mit Zelle M41 multiplizieren.</t>
        </r>
      </text>
    </comment>
    <comment ref="E66" authorId="0" shapeId="0" xr:uid="{6D0CD683-3993-41EA-A60B-1221A2D7F1B8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bei unterjähigen Änderungen bitte anpassen</t>
        </r>
      </text>
    </comment>
    <comment ref="G66" authorId="0" shapeId="0" xr:uid="{1F9DCDB0-EB62-4EDE-9A5A-B9448925686E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bei unterjähigen Änderungen bitte anpassen</t>
        </r>
      </text>
    </comment>
    <comment ref="I66" authorId="0" shapeId="0" xr:uid="{78C31E03-DE66-4063-8748-EBB55820A0B4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bei unterjähigen Änderungen bitte anpassen</t>
        </r>
      </text>
    </comment>
    <comment ref="K66" authorId="0" shapeId="0" xr:uid="{8C9519BE-8297-4CC3-90CC-3EB6AFB7D231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bei unterjähigen Änderungen bitte anpassen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Tedika-Rudat, Petra</author>
  </authors>
  <commentList>
    <comment ref="C3" authorId="0" shapeId="0" xr:uid="{EE87F8D1-7146-4B5E-B4A6-00DB46D9EC15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alternativ: Anfangsbuchstabe bzw. Personal-Nr.</t>
        </r>
      </text>
    </comment>
    <comment ref="H3" authorId="0" shapeId="0" xr:uid="{2D74D97A-7B09-4BAD-8922-9150F289863C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alternativ: Anfangsbuchstabe</t>
        </r>
      </text>
    </comment>
    <comment ref="E29" authorId="0" shapeId="0" xr:uid="{DD16B0F5-7532-47E4-8BBB-E16EF495DB8C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Wert bei teilzeitbeschäftigten Mitarbeiter/innen bitte überschreiben</t>
        </r>
      </text>
    </comment>
    <comment ref="E41" authorId="0" shapeId="0" xr:uid="{F15FF3F0-ED85-4ACD-B770-2A42C184E65E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Bruttolohn für vollzeitbeschäftigte/n Mitarbeiter mit Zelle M41 multiplizieren.</t>
        </r>
      </text>
    </comment>
    <comment ref="G41" authorId="0" shapeId="0" xr:uid="{C33AD9CE-D157-4149-8FC3-66663976AF4C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Bruttolohn für vollzeitbeschäftigte/n Mitarbeiter mit Zelle M41 multiplizieren.</t>
        </r>
      </text>
    </comment>
    <comment ref="I41" authorId="0" shapeId="0" xr:uid="{FAB33CC8-D649-46AB-96EB-859B87B3ECB7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Bruttolohn für vollzeitbeschäftigte/n Mitarbeiter mit Zelle M41 multiplizieren.</t>
        </r>
      </text>
    </comment>
    <comment ref="K41" authorId="0" shapeId="0" xr:uid="{7BBF09C1-8837-4D82-82F7-6AADFA2DDF37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Bruttolohn für vollzeitbeschäftigte/n Mitarbeiter mit Zelle M41 multiplizieren.</t>
        </r>
      </text>
    </comment>
    <comment ref="E42" authorId="0" shapeId="0" xr:uid="{171EBC59-5F24-461D-866A-4D2C116EEEBF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Kinderzuschlag/-schläge für vollzeitbeschäftigte/n Mitarbeiter mit Zelle M41 multiplizieren und mit Rechtsgrundlage nachweisen.</t>
        </r>
      </text>
    </comment>
    <comment ref="G42" authorId="0" shapeId="0" xr:uid="{41920FE2-53D1-460F-90B6-A2341E5FF81B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Kinderzuschlag/-schläge für vollzeitbeschäftigte/n Mitarbeiter mit Zelle M41 multiplizieren und mit Rechtsgrundlage nachweisen.</t>
        </r>
      </text>
    </comment>
    <comment ref="I42" authorId="0" shapeId="0" xr:uid="{557B2D4F-3EA5-4F00-9B3F-859A3091B3C3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Kinderzuschlag/-schläge für vollzeitbeschäftigte/n Mitarbeiter mit Zelle M41 multiplizieren und mit Rechtsgrundlage nachweisen.</t>
        </r>
      </text>
    </comment>
    <comment ref="K42" authorId="0" shapeId="0" xr:uid="{2AB419D6-C233-4813-BA8F-0663758BE103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Kinderzuschlag/-schläge für vollzeitbeschäftigte/n Mitarbeiter mit Zelle M41 multiplizieren und mit Rechtsgrundlage nachweisen.</t>
        </r>
      </text>
    </comment>
    <comment ref="B43" authorId="0" shapeId="0" xr:uid="{9077D512-A6C5-47AC-905A-1B8205D4E471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benennen und Anspruch mit Rechtsgrundlage nachweisen.</t>
        </r>
      </text>
    </comment>
    <comment ref="E43" authorId="0" shapeId="0" xr:uid="{1249D6BE-6F4B-47C2-A50C-517EB53DD6B2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Angabe für vollzeitbeschäftigte/n Mitarbeiter mit Zelle M41 multiplizieren.</t>
        </r>
      </text>
    </comment>
    <comment ref="G43" authorId="0" shapeId="0" xr:uid="{84A36714-6D2C-4961-BD22-C4537BBD0A8F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Angabe für vollzeitbeschäftigte/n Mitarbeiter mit Zelle M41 multiplizieren.</t>
        </r>
      </text>
    </comment>
    <comment ref="I43" authorId="0" shapeId="0" xr:uid="{809E2355-C18F-4168-9278-A182E7C3A167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Angabe für vollzeitbeschäftigte/n Mitarbeiter mit Zelle M41 multiplizieren.</t>
        </r>
      </text>
    </comment>
    <comment ref="K43" authorId="0" shapeId="0" xr:uid="{32C8D7EB-936D-465C-88E4-7A131D102D1B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Angabe für vollzeitbeschäftigte/n Mitarbeiter mit Zelle M41 multiplizieren.</t>
        </r>
      </text>
    </comment>
    <comment ref="E66" authorId="0" shapeId="0" xr:uid="{05221727-EF99-442B-A59B-0FA35ACD8943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bei unterjähigen Änderungen bitte anpassen</t>
        </r>
      </text>
    </comment>
    <comment ref="G66" authorId="0" shapeId="0" xr:uid="{55AA7E5B-8BF8-4835-8BF8-19BCDEFB9289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bei unterjähigen Änderungen bitte anpassen</t>
        </r>
      </text>
    </comment>
    <comment ref="I66" authorId="0" shapeId="0" xr:uid="{FD882B1E-EF68-4871-A7A6-9B6D887BC777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bei unterjähigen Änderungen bitte anpassen</t>
        </r>
      </text>
    </comment>
    <comment ref="K66" authorId="0" shapeId="0" xr:uid="{A074CBBA-66A1-4C89-B1FC-9F928544C955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bei unterjähigen Änderungen bitte anpassen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Tedika-Rudat, Petra</author>
  </authors>
  <commentList>
    <comment ref="C3" authorId="0" shapeId="0" xr:uid="{8B74C29F-9DD0-480D-AF42-F8B907C00D09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alternativ: Anfangsbuchstabe bzw. Personal-Nr.</t>
        </r>
      </text>
    </comment>
    <comment ref="H3" authorId="0" shapeId="0" xr:uid="{92DE21F6-C2C3-4DFE-A5D5-BD335D64D2DA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alternativ: Anfangsbuchstabe</t>
        </r>
      </text>
    </comment>
    <comment ref="E29" authorId="0" shapeId="0" xr:uid="{77314F06-0CF3-41C1-98C9-4B66276D0848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Wert bei teilzeitbeschäftigten Mitarbeiter/innen bitte überschreiben</t>
        </r>
      </text>
    </comment>
    <comment ref="E41" authorId="0" shapeId="0" xr:uid="{53FFDD77-E1B1-4717-BFD5-50CB1AFA9FD8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Bruttolohn für vollzeitbeschäftigte/n Mitarbeiter mit Zelle M41 multiplizieren.</t>
        </r>
      </text>
    </comment>
    <comment ref="G41" authorId="0" shapeId="0" xr:uid="{7EFCAC41-C505-4E00-98D0-7F09718D4FB5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Bruttolohn für vollzeitbeschäftigte/n Mitarbeiter mit Zelle M41 multiplizieren.</t>
        </r>
      </text>
    </comment>
    <comment ref="I41" authorId="0" shapeId="0" xr:uid="{A48549DF-6E5A-4CA6-9892-21177ED83A25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Bruttolohn für vollzeitbeschäftigte/n Mitarbeiter mit Zelle M41 multiplizieren.</t>
        </r>
      </text>
    </comment>
    <comment ref="K41" authorId="0" shapeId="0" xr:uid="{D8B57855-3079-46A3-BCBF-095D6439586D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Bruttolohn für vollzeitbeschäftigte/n Mitarbeiter mit Zelle M41 multiplizieren.</t>
        </r>
      </text>
    </comment>
    <comment ref="E42" authorId="0" shapeId="0" xr:uid="{7D6ADAB1-43CF-4DA1-91B5-13218790B259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Kinderzuschlag/-schläge für vollzeitbeschäftigte/n Mitarbeiter mit Zelle M41 multiplizieren und mit Rechtsgrundlage nachweisen.</t>
        </r>
      </text>
    </comment>
    <comment ref="G42" authorId="0" shapeId="0" xr:uid="{242BA950-80F9-4BA1-9E11-121DC9BD1DC9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Kinderzuschlag/-schläge für vollzeitbeschäftigte/n Mitarbeiter mit Zelle M41 multiplizieren und mit Rechtsgrundlage nachweisen.</t>
        </r>
      </text>
    </comment>
    <comment ref="I42" authorId="0" shapeId="0" xr:uid="{8C4ACD5D-BB86-4556-8721-02717CFACFF8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Kinderzuschlag/-schläge für vollzeitbeschäftigte/n Mitarbeiter mit Zelle M41 multiplizieren und mit Rechtsgrundlage nachweisen.</t>
        </r>
      </text>
    </comment>
    <comment ref="K42" authorId="0" shapeId="0" xr:uid="{575BDAD9-EAF9-48C6-BD82-C46800439FA2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Kinderzuschlag/-schläge für vollzeitbeschäftigte/n Mitarbeiter mit Zelle M41 multiplizieren und mit Rechtsgrundlage nachweisen.</t>
        </r>
      </text>
    </comment>
    <comment ref="B43" authorId="0" shapeId="0" xr:uid="{DA6B6C72-46A2-4CFC-8E54-30D1360BDD2B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benennen und Anspruch mit Rechtsgrundlage nachweisen.</t>
        </r>
      </text>
    </comment>
    <comment ref="E43" authorId="0" shapeId="0" xr:uid="{28A909FF-348F-45B9-B240-C628B3B2C582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Angabe für vollzeitbeschäftigte/n Mitarbeiter mit Zelle M41 multiplizieren.</t>
        </r>
      </text>
    </comment>
    <comment ref="G43" authorId="0" shapeId="0" xr:uid="{C47D4911-E304-4C68-A7C2-7688F5444A3B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Angabe für vollzeitbeschäftigte/n Mitarbeiter mit Zelle M41 multiplizieren.</t>
        </r>
      </text>
    </comment>
    <comment ref="I43" authorId="0" shapeId="0" xr:uid="{98EA49AA-6808-4C90-AFD0-60F114428121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Angabe für vollzeitbeschäftigte/n Mitarbeiter mit Zelle M41 multiplizieren.</t>
        </r>
      </text>
    </comment>
    <comment ref="K43" authorId="0" shapeId="0" xr:uid="{957954D0-0BDF-4BB3-B903-7FD5FC1DB46E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Angabe für vollzeitbeschäftigte/n Mitarbeiter mit Zelle M41 multiplizieren.</t>
        </r>
      </text>
    </comment>
    <comment ref="E66" authorId="0" shapeId="0" xr:uid="{26063934-9E28-4B56-BC12-0E507CE2C5B8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bei unterjähigen Änderungen bitte anpassen</t>
        </r>
      </text>
    </comment>
    <comment ref="G66" authorId="0" shapeId="0" xr:uid="{562F1761-C687-444D-99E9-F23370A20CD5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bei unterjähigen Änderungen bitte anpassen</t>
        </r>
      </text>
    </comment>
    <comment ref="I66" authorId="0" shapeId="0" xr:uid="{19D895D9-BB1A-4374-AEEA-57765FD8C781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bei unterjähigen Änderungen bitte anpassen</t>
        </r>
      </text>
    </comment>
    <comment ref="K66" authorId="0" shapeId="0" xr:uid="{EB13E7E4-066B-49E5-80A9-4AA3A5E9C1C6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bei unterjähigen Änderungen bitte anpassen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Tedika-Rudat, Petra</author>
  </authors>
  <commentList>
    <comment ref="C3" authorId="0" shapeId="0" xr:uid="{C692CC31-BDF9-4DA1-95FC-2CC7EF1C659D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alternativ: Anfangsbuchstabe bzw. Personal-Nr.</t>
        </r>
      </text>
    </comment>
    <comment ref="H3" authorId="0" shapeId="0" xr:uid="{623D6909-EB6F-4DB8-BE7C-73967BDBB17B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alternativ: Anfangsbuchstabe</t>
        </r>
      </text>
    </comment>
    <comment ref="E29" authorId="0" shapeId="0" xr:uid="{AC22A4CC-DB56-441D-9DB3-CFC5ECCED298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Wert bei teilzeitbeschäftigten Mitarbeiter/innen bitte überschreiben</t>
        </r>
      </text>
    </comment>
    <comment ref="E41" authorId="0" shapeId="0" xr:uid="{890E0B18-CEDF-4596-9D40-F1A97DD49A7F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Bruttolohn für vollzeitbeschäftigte/n Mitarbeiter mit Zelle M41 multiplizieren.</t>
        </r>
      </text>
    </comment>
    <comment ref="G41" authorId="0" shapeId="0" xr:uid="{CEEB01BC-65B1-4DAD-ACFB-BD250409D817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Bruttolohn für vollzeitbeschäftigte/n Mitarbeiter mit Zelle M41 multiplizieren.</t>
        </r>
      </text>
    </comment>
    <comment ref="I41" authorId="0" shapeId="0" xr:uid="{4709C15C-13DB-41BF-A3F6-D6FDFC0CD5FA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Bruttolohn für vollzeitbeschäftigte/n Mitarbeiter mit Zelle M41 multiplizieren.</t>
        </r>
      </text>
    </comment>
    <comment ref="K41" authorId="0" shapeId="0" xr:uid="{93043D9F-ED4F-4BA3-B843-DDBA1BA0970F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Bruttolohn für vollzeitbeschäftigte/n Mitarbeiter mit Zelle M41 multiplizieren.</t>
        </r>
      </text>
    </comment>
    <comment ref="E42" authorId="0" shapeId="0" xr:uid="{25F5CCAB-BC09-4804-8522-E7C4BDEC3894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Kinderzuschlag/-schläge für vollzeitbeschäftigte/n Mitarbeiter mit Zelle M41 multiplizieren und mit Rechtsgrundlage nachweisen.</t>
        </r>
      </text>
    </comment>
    <comment ref="G42" authorId="0" shapeId="0" xr:uid="{D15A6906-6B75-4EB8-9BF8-0891AE1276DD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Kinderzuschlag/-schläge für vollzeitbeschäftigte/n Mitarbeiter mit Zelle M41 multiplizieren und mit Rechtsgrundlage nachweisen.</t>
        </r>
      </text>
    </comment>
    <comment ref="I42" authorId="0" shapeId="0" xr:uid="{8CBBC651-99C6-4D65-9A6C-3511CFD998B0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Kinderzuschlag/-schläge für vollzeitbeschäftigte/n Mitarbeiter mit Zelle M41 multiplizieren und mit Rechtsgrundlage nachweisen.</t>
        </r>
      </text>
    </comment>
    <comment ref="K42" authorId="0" shapeId="0" xr:uid="{37DF1DFC-E498-4C8A-A7DD-781E194632D5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Kinderzuschlag/-schläge für vollzeitbeschäftigte/n Mitarbeiter mit Zelle M41 multiplizieren und mit Rechtsgrundlage nachweisen.</t>
        </r>
      </text>
    </comment>
    <comment ref="B43" authorId="0" shapeId="0" xr:uid="{33C0881B-333B-4173-BF92-E97511358CE4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benennen und Anspruch mit Rechtsgrundlage nachweisen.</t>
        </r>
      </text>
    </comment>
    <comment ref="E43" authorId="0" shapeId="0" xr:uid="{1C38D2C5-5537-4080-B0C9-CE015C6E5805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Angabe für vollzeitbeschäftigte/n Mitarbeiter mit Zelle M41 multiplizieren.</t>
        </r>
      </text>
    </comment>
    <comment ref="G43" authorId="0" shapeId="0" xr:uid="{5932DAA7-2644-4C1A-A982-12F761E4DE4F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Angabe für vollzeitbeschäftigte/n Mitarbeiter mit Zelle M41 multiplizieren.</t>
        </r>
      </text>
    </comment>
    <comment ref="I43" authorId="0" shapeId="0" xr:uid="{52304FE8-11B7-4BCA-8BD1-7E51D3FEEE05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Angabe für vollzeitbeschäftigte/n Mitarbeiter mit Zelle M41 multiplizieren.</t>
        </r>
      </text>
    </comment>
    <comment ref="K43" authorId="0" shapeId="0" xr:uid="{5CAF6687-BC16-4FF7-8C7C-5E85607AD403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Angabe für vollzeitbeschäftigte/n Mitarbeiter mit Zelle M41 multiplizieren.</t>
        </r>
      </text>
    </comment>
    <comment ref="E66" authorId="0" shapeId="0" xr:uid="{FD8AF321-02C8-4368-B228-0B9163DA0072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bei unterjähigen Änderungen bitte anpassen</t>
        </r>
      </text>
    </comment>
    <comment ref="G66" authorId="0" shapeId="0" xr:uid="{0B4FB8A2-55CF-4113-A980-21E407C6CAF7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bei unterjähigen Änderungen bitte anpassen</t>
        </r>
      </text>
    </comment>
    <comment ref="I66" authorId="0" shapeId="0" xr:uid="{D2C038A3-052F-4009-920E-0290007AADDA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bei unterjähigen Änderungen bitte anpassen</t>
        </r>
      </text>
    </comment>
    <comment ref="K66" authorId="0" shapeId="0" xr:uid="{AD1A16C5-4FE3-498B-9C6E-6EEC3C4CBD69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bei unterjähigen Änderungen bitte anpassen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Tedika-Rudat, Petra</author>
  </authors>
  <commentList>
    <comment ref="C3" authorId="0" shapeId="0" xr:uid="{FB05C5F6-E0C5-4ED5-ACBA-F8CA9F5E0AA3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alternativ: Anfangsbuchstabe bzw. Personal-Nr.</t>
        </r>
      </text>
    </comment>
    <comment ref="H3" authorId="0" shapeId="0" xr:uid="{9F5C4B95-9F1F-4991-AE65-2796D5DA5FC2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alternativ: Anfangsbuchstabe</t>
        </r>
      </text>
    </comment>
    <comment ref="E29" authorId="0" shapeId="0" xr:uid="{EBF23240-0D05-46D9-AEFD-16588122E247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Wert bei teilzeitbeschäftigten Mitarbeiter/innen bitte überschreiben</t>
        </r>
      </text>
    </comment>
    <comment ref="E41" authorId="0" shapeId="0" xr:uid="{DDF2F394-0A36-4539-8B0D-CA2405183F11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Bruttolohn für vollzeitbeschäftigte/n Mitarbeiter mit Zelle M41 multiplizieren.</t>
        </r>
      </text>
    </comment>
    <comment ref="G41" authorId="0" shapeId="0" xr:uid="{F6B8093A-9879-431F-82BA-C2ACAD23333C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Bruttolohn für vollzeitbeschäftigte/n Mitarbeiter mit Zelle M41 multiplizieren.</t>
        </r>
      </text>
    </comment>
    <comment ref="I41" authorId="0" shapeId="0" xr:uid="{990452D7-F339-4035-9CFF-5C9AB94BE197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Bruttolohn für vollzeitbeschäftigte/n Mitarbeiter mit Zelle M41 multiplizieren.</t>
        </r>
      </text>
    </comment>
    <comment ref="K41" authorId="0" shapeId="0" xr:uid="{4C4209D6-1C6D-4C43-B811-9540FB4E5135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Bruttolohn für vollzeitbeschäftigte/n Mitarbeiter mit Zelle M41 multiplizieren.</t>
        </r>
      </text>
    </comment>
    <comment ref="E42" authorId="0" shapeId="0" xr:uid="{4A3E04F9-0B42-495E-91AC-7E346015C565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Kinderzuschlag/-schläge für vollzeitbeschäftigte/n Mitarbeiter mit Zelle M41 multiplizieren und mit Rechtsgrundlage nachweisen.</t>
        </r>
      </text>
    </comment>
    <comment ref="G42" authorId="0" shapeId="0" xr:uid="{38D0705B-9A35-4C8C-ACAF-E9AC1C72A542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Kinderzuschlag/-schläge für vollzeitbeschäftigte/n Mitarbeiter mit Zelle M41 multiplizieren und mit Rechtsgrundlage nachweisen.</t>
        </r>
      </text>
    </comment>
    <comment ref="I42" authorId="0" shapeId="0" xr:uid="{78740F65-FFB3-4A0D-A879-04E90B49BE7A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Kinderzuschlag/-schläge für vollzeitbeschäftigte/n Mitarbeiter mit Zelle M41 multiplizieren und mit Rechtsgrundlage nachweisen.</t>
        </r>
      </text>
    </comment>
    <comment ref="K42" authorId="0" shapeId="0" xr:uid="{C3694E00-DED1-44A0-89FE-3D0A5CAA93BF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Kinderzuschlag/-schläge für vollzeitbeschäftigte/n Mitarbeiter mit Zelle M41 multiplizieren und mit Rechtsgrundlage nachweisen.</t>
        </r>
      </text>
    </comment>
    <comment ref="B43" authorId="0" shapeId="0" xr:uid="{D7619B92-9D08-40DA-8C40-667DD9B114AC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benennen und Anspruch mit Rechtsgrundlage nachweisen.</t>
        </r>
      </text>
    </comment>
    <comment ref="E43" authorId="0" shapeId="0" xr:uid="{C51AD368-BEB8-477C-9D40-2E8879E02CDA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Angabe für vollzeitbeschäftigte/n Mitarbeiter mit Zelle M41 multiplizieren.</t>
        </r>
      </text>
    </comment>
    <comment ref="G43" authorId="0" shapeId="0" xr:uid="{9AAC73DF-48BE-40E3-9913-258997DD2D1D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Angabe für vollzeitbeschäftigte/n Mitarbeiter mit Zelle M41 multiplizieren.</t>
        </r>
      </text>
    </comment>
    <comment ref="I43" authorId="0" shapeId="0" xr:uid="{AC74EEAF-830E-494B-8227-0D26FB562FED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Angabe für vollzeitbeschäftigte/n Mitarbeiter mit Zelle M41 multiplizieren.</t>
        </r>
      </text>
    </comment>
    <comment ref="K43" authorId="0" shapeId="0" xr:uid="{B3BFD935-5CAA-41BC-8EEF-4E46A04E4F99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Angabe für vollzeitbeschäftigte/n Mitarbeiter mit Zelle M41 multiplizieren.</t>
        </r>
      </text>
    </comment>
    <comment ref="E66" authorId="0" shapeId="0" xr:uid="{C0E0AF81-BAAB-4B09-80AA-C1985660249B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bei unterjähigen Änderungen bitte anpassen</t>
        </r>
      </text>
    </comment>
    <comment ref="G66" authorId="0" shapeId="0" xr:uid="{9FCD2ECD-3197-4A98-BE08-A584E39994EB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bei unterjähigen Änderungen bitte anpassen</t>
        </r>
      </text>
    </comment>
    <comment ref="I66" authorId="0" shapeId="0" xr:uid="{606CC23A-588C-4FAF-B378-4AEB20C8FE63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bei unterjähigen Änderungen bitte anpassen</t>
        </r>
      </text>
    </comment>
    <comment ref="K66" authorId="0" shapeId="0" xr:uid="{C7F1C957-3123-43E6-80D2-FA8B61EDFBAE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bei unterjähigen Änderungen bitte anpassen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Tedika-Rudat, Petra</author>
  </authors>
  <commentList>
    <comment ref="C3" authorId="0" shapeId="0" xr:uid="{5DA402DE-6AE8-41E9-A3C2-94DAB4FDFE95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alternativ: Anfangsbuchstabe bzw. Personal-Nr.</t>
        </r>
      </text>
    </comment>
    <comment ref="H3" authorId="0" shapeId="0" xr:uid="{6D2F9FCA-7FD2-4C98-AE2C-04A3CDB1BC4D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alternativ: Anfangsbuchstabe</t>
        </r>
      </text>
    </comment>
    <comment ref="E29" authorId="0" shapeId="0" xr:uid="{48B1D163-7FA2-48D5-9E84-4F092145DBF6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Wert bei teilzeitbeschäftigten Mitarbeiter/innen bitte überschreiben</t>
        </r>
      </text>
    </comment>
    <comment ref="E41" authorId="0" shapeId="0" xr:uid="{CA5DAADD-FF4D-459B-A510-3DCBEC509D2C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Bruttolohn für vollzeitbeschäftigte/n Mitarbeiter mit Zelle M41 multiplizieren.</t>
        </r>
      </text>
    </comment>
    <comment ref="G41" authorId="0" shapeId="0" xr:uid="{760E0508-D47B-428A-AA6C-ECB8F18AFC7A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Bruttolohn für vollzeitbeschäftigte/n Mitarbeiter mit Zelle M41 multiplizieren.</t>
        </r>
      </text>
    </comment>
    <comment ref="I41" authorId="0" shapeId="0" xr:uid="{0BC77F97-DD40-4C76-90C8-8AEE5A0175C8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Bruttolohn für vollzeitbeschäftigte/n Mitarbeiter mit Zelle M41 multiplizieren.</t>
        </r>
      </text>
    </comment>
    <comment ref="K41" authorId="0" shapeId="0" xr:uid="{2014FDB5-B7DA-4D9C-B5A6-6AA8627BA25B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Bruttolohn für vollzeitbeschäftigte/n Mitarbeiter mit Zelle M41 multiplizieren.</t>
        </r>
      </text>
    </comment>
    <comment ref="E42" authorId="0" shapeId="0" xr:uid="{A20E9E1C-08DC-4BF1-B217-9C2C2376CD64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Kinderzuschlag/-schläge für vollzeitbeschäftigte/n Mitarbeiter mit Zelle M41 multiplizieren und mit Rechtsgrundlage nachweisen.</t>
        </r>
      </text>
    </comment>
    <comment ref="G42" authorId="0" shapeId="0" xr:uid="{704BFB44-7BD6-493F-99F2-1AF908B7B220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Kinderzuschlag/-schläge für vollzeitbeschäftigte/n Mitarbeiter mit Zelle M41 multiplizieren und mit Rechtsgrundlage nachweisen.</t>
        </r>
      </text>
    </comment>
    <comment ref="I42" authorId="0" shapeId="0" xr:uid="{77989BC8-EE76-4259-945F-7F27FB67398D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Kinderzuschlag/-schläge für vollzeitbeschäftigte/n Mitarbeiter mit Zelle M41 multiplizieren und mit Rechtsgrundlage nachweisen.</t>
        </r>
      </text>
    </comment>
    <comment ref="K42" authorId="0" shapeId="0" xr:uid="{B485FD7A-0DF1-4D6F-9743-E89D9209B3A2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Kinderzuschlag/-schläge für vollzeitbeschäftigte/n Mitarbeiter mit Zelle M41 multiplizieren und mit Rechtsgrundlage nachweisen.</t>
        </r>
      </text>
    </comment>
    <comment ref="B43" authorId="0" shapeId="0" xr:uid="{814F80D2-534C-4401-AC0C-AD2CABB33CB8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benennen und Anspruch mit Rechtsgrundlage nachweisen.</t>
        </r>
      </text>
    </comment>
    <comment ref="E43" authorId="0" shapeId="0" xr:uid="{1334EA8A-E2BB-457B-9993-84B35248BB42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Angabe für vollzeitbeschäftigte/n Mitarbeiter mit Zelle M41 multiplizieren.</t>
        </r>
      </text>
    </comment>
    <comment ref="G43" authorId="0" shapeId="0" xr:uid="{47B60081-DD7A-479A-BE95-D8BAA3CB122E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Angabe für vollzeitbeschäftigte/n Mitarbeiter mit Zelle M41 multiplizieren.</t>
        </r>
      </text>
    </comment>
    <comment ref="I43" authorId="0" shapeId="0" xr:uid="{6381BAF1-9CCA-4E49-9A99-4CCF241470EA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Angabe für vollzeitbeschäftigte/n Mitarbeiter mit Zelle M41 multiplizieren.</t>
        </r>
      </text>
    </comment>
    <comment ref="K43" authorId="0" shapeId="0" xr:uid="{12976158-3BB5-4858-ABB7-7A07718C5490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Angabe für vollzeitbeschäftigte/n Mitarbeiter mit Zelle M41 multiplizieren.</t>
        </r>
      </text>
    </comment>
    <comment ref="E66" authorId="0" shapeId="0" xr:uid="{FCBAFF7B-7491-47DA-9DFD-5F219DDB47BB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bei unterjähigen Änderungen bitte anpassen</t>
        </r>
      </text>
    </comment>
    <comment ref="G66" authorId="0" shapeId="0" xr:uid="{2BC3BFDD-184D-41A3-B9C5-7B5136F15B89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bei unterjähigen Änderungen bitte anpassen</t>
        </r>
      </text>
    </comment>
    <comment ref="I66" authorId="0" shapeId="0" xr:uid="{964614FC-B574-4061-B1F1-369E3E056EA5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bei unterjähigen Änderungen bitte anpassen</t>
        </r>
      </text>
    </comment>
    <comment ref="K66" authorId="0" shapeId="0" xr:uid="{13DD17E2-8A2A-43F6-83E7-7BA9BA2E058B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bei unterjähigen Änderungen bitte anpassen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Tedika-Rudat, Petra</author>
  </authors>
  <commentList>
    <comment ref="C3" authorId="0" shapeId="0" xr:uid="{F92D0446-6B90-49D6-89A0-40D11DAF768F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alternativ: Anfangsbuchstabe bzw. Personal-Nr.</t>
        </r>
      </text>
    </comment>
    <comment ref="H3" authorId="0" shapeId="0" xr:uid="{87FA1ABC-A8DC-4A70-998D-625F8DFDA371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alternativ: Anfangsbuchstabe</t>
        </r>
      </text>
    </comment>
    <comment ref="E29" authorId="0" shapeId="0" xr:uid="{DB1D42CA-66C2-4BDB-B4DC-E2549340AF3D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Wert bei teilzeitbeschäftigten Mitarbeiter/innen bitte überschreiben</t>
        </r>
      </text>
    </comment>
    <comment ref="E41" authorId="0" shapeId="0" xr:uid="{B3FD0719-FBC5-4AF0-8C62-A426EC422FE1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Bruttolohn für vollzeitbeschäftigte/n Mitarbeiter mit Zelle M41 multiplizieren.</t>
        </r>
      </text>
    </comment>
    <comment ref="G41" authorId="0" shapeId="0" xr:uid="{57A0F249-9BA4-49ED-AC1A-AB82FDC5DAC3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Bruttolohn für vollzeitbeschäftigte/n Mitarbeiter mit Zelle M41 multiplizieren.</t>
        </r>
      </text>
    </comment>
    <comment ref="I41" authorId="0" shapeId="0" xr:uid="{323C81C8-CC95-454D-881C-8E995F3B80E7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Bruttolohn für vollzeitbeschäftigte/n Mitarbeiter mit Zelle M41 multiplizieren.</t>
        </r>
      </text>
    </comment>
    <comment ref="K41" authorId="0" shapeId="0" xr:uid="{A44AB0E9-E5BD-48D2-856B-243104CFA6D6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Bruttolohn für vollzeitbeschäftigte/n Mitarbeiter mit Zelle M41 multiplizieren.</t>
        </r>
      </text>
    </comment>
    <comment ref="E42" authorId="0" shapeId="0" xr:uid="{447491D9-E058-4D06-B63D-259D41D9E053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Kinderzuschlag/-schläge für vollzeitbeschäftigte/n Mitarbeiter mit Zelle M41 multiplizieren und mit Rechtsgrundlage nachweisen.</t>
        </r>
      </text>
    </comment>
    <comment ref="G42" authorId="0" shapeId="0" xr:uid="{59AFEE14-BCE2-41D8-9075-80F0A40835A7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Kinderzuschlag/-schläge für vollzeitbeschäftigte/n Mitarbeiter mit Zelle M41 multiplizieren und mit Rechtsgrundlage nachweisen.</t>
        </r>
      </text>
    </comment>
    <comment ref="I42" authorId="0" shapeId="0" xr:uid="{2B8B179C-3E58-410D-881C-D8455F4E0D20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Kinderzuschlag/-schläge für vollzeitbeschäftigte/n Mitarbeiter mit Zelle M41 multiplizieren und mit Rechtsgrundlage nachweisen.</t>
        </r>
      </text>
    </comment>
    <comment ref="K42" authorId="0" shapeId="0" xr:uid="{9D16170F-F0D8-44DC-B65E-CA8672E62EA9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Kinderzuschlag/-schläge für vollzeitbeschäftigte/n Mitarbeiter mit Zelle M41 multiplizieren und mit Rechtsgrundlage nachweisen.</t>
        </r>
      </text>
    </comment>
    <comment ref="B43" authorId="0" shapeId="0" xr:uid="{31EE183D-2AA0-445D-84DA-1B32754A6791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benennen und Anspruch mit Rechtsgrundlage nachweisen.</t>
        </r>
      </text>
    </comment>
    <comment ref="E43" authorId="0" shapeId="0" xr:uid="{4C350032-64EB-49D3-A486-A8E694BCFE3B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Angabe für vollzeitbeschäftigte/n Mitarbeiter mit Zelle M41 multiplizieren.</t>
        </r>
      </text>
    </comment>
    <comment ref="G43" authorId="0" shapeId="0" xr:uid="{2E98E96A-26BC-4D8E-AB2C-9259F75C1990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Angabe für vollzeitbeschäftigte/n Mitarbeiter mit Zelle M41 multiplizieren.</t>
        </r>
      </text>
    </comment>
    <comment ref="I43" authorId="0" shapeId="0" xr:uid="{61776066-AEE1-449B-9E83-2AA028B75332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Angabe für vollzeitbeschäftigte/n Mitarbeiter mit Zelle M41 multiplizieren.</t>
        </r>
      </text>
    </comment>
    <comment ref="K43" authorId="0" shapeId="0" xr:uid="{86E46541-F417-44D9-9AD0-3008B3B1C573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Angabe für vollzeitbeschäftigte/n Mitarbeiter mit Zelle M41 multiplizieren.</t>
        </r>
      </text>
    </comment>
    <comment ref="E66" authorId="0" shapeId="0" xr:uid="{1F199383-E96E-433B-9D99-21D68A670A56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bei unterjähigen Änderungen bitte anpassen</t>
        </r>
      </text>
    </comment>
    <comment ref="G66" authorId="0" shapeId="0" xr:uid="{1F300804-D1FF-43D5-9885-DC55733CC370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bei unterjähigen Änderungen bitte anpassen</t>
        </r>
      </text>
    </comment>
    <comment ref="I66" authorId="0" shapeId="0" xr:uid="{2787F353-4801-47AC-B5D4-B8F573EB35BD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bei unterjähigen Änderungen bitte anpassen</t>
        </r>
      </text>
    </comment>
    <comment ref="K66" authorId="0" shapeId="0" xr:uid="{18CD0841-D04C-4C53-ABF5-39AECCB00420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bei unterjähigen Änderungen bitte anpassen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Tedika-Rudat, Petra</author>
  </authors>
  <commentList>
    <comment ref="C3" authorId="0" shapeId="0" xr:uid="{35D41BA7-EED0-46C8-8628-0A5B59BB96E0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alternativ: Anfangsbuchstabe bzw. Personal-Nr.</t>
        </r>
      </text>
    </comment>
    <comment ref="H3" authorId="0" shapeId="0" xr:uid="{08DABEA4-0321-4883-85BC-183A6911471F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alternativ: Anfangsbuchstabe</t>
        </r>
      </text>
    </comment>
    <comment ref="E29" authorId="0" shapeId="0" xr:uid="{FC5705AD-8EE3-442A-B4A4-AB1163C3B7FC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Wert bei teilzeitbeschäftigten Mitarbeiter/innen bitte überschreiben</t>
        </r>
      </text>
    </comment>
    <comment ref="E41" authorId="0" shapeId="0" xr:uid="{9D53CB44-F659-442E-A6A1-3165B4740504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Bruttolohn für vollzeitbeschäftigte/n Mitarbeiter mit Zelle M41 multiplizieren.</t>
        </r>
      </text>
    </comment>
    <comment ref="G41" authorId="0" shapeId="0" xr:uid="{2B37C0CF-29E6-49DA-BAD2-538E065A216C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Bruttolohn für vollzeitbeschäftigte/n Mitarbeiter mit Zelle M41 multiplizieren.</t>
        </r>
      </text>
    </comment>
    <comment ref="I41" authorId="0" shapeId="0" xr:uid="{4EAAAAAD-D3CB-4A23-8187-41C99B95AB6A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Bruttolohn für vollzeitbeschäftigte/n Mitarbeiter mit Zelle M41 multiplizieren.</t>
        </r>
      </text>
    </comment>
    <comment ref="K41" authorId="0" shapeId="0" xr:uid="{2EE736C8-C1E1-418F-919E-00324C381DD7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Bruttolohn für vollzeitbeschäftigte/n Mitarbeiter mit Zelle M41 multiplizieren.</t>
        </r>
      </text>
    </comment>
    <comment ref="E42" authorId="0" shapeId="0" xr:uid="{4983E01B-65D4-45E8-94D5-84298E05592D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Kinderzuschlag/-schläge für vollzeitbeschäftigte/n Mitarbeiter mit Zelle M41 multiplizieren und mit Rechtsgrundlage nachweisen.</t>
        </r>
      </text>
    </comment>
    <comment ref="G42" authorId="0" shapeId="0" xr:uid="{FBC2E068-4AC6-4BEE-AE51-63FCF2CE531B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Kinderzuschlag/-schläge für vollzeitbeschäftigte/n Mitarbeiter mit Zelle M41 multiplizieren und mit Rechtsgrundlage nachweisen.</t>
        </r>
      </text>
    </comment>
    <comment ref="I42" authorId="0" shapeId="0" xr:uid="{7B040EDA-EC21-46D4-A561-DF5D2A07B55B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Kinderzuschlag/-schläge für vollzeitbeschäftigte/n Mitarbeiter mit Zelle M41 multiplizieren und mit Rechtsgrundlage nachweisen.</t>
        </r>
      </text>
    </comment>
    <comment ref="K42" authorId="0" shapeId="0" xr:uid="{07B3117C-2C24-4EDF-B1A0-3531CA71473D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Kinderzuschlag/-schläge für vollzeitbeschäftigte/n Mitarbeiter mit Zelle M41 multiplizieren und mit Rechtsgrundlage nachweisen.</t>
        </r>
      </text>
    </comment>
    <comment ref="B43" authorId="0" shapeId="0" xr:uid="{035E02AD-A566-49C2-9BFF-1543DA9E3B4B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benennen und Anspruch mit Rechtsgrundlage nachweisen.</t>
        </r>
      </text>
    </comment>
    <comment ref="E43" authorId="0" shapeId="0" xr:uid="{ABE6F942-C64F-47F3-9A21-4C01F44A9050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Angabe für vollzeitbeschäftigte/n Mitarbeiter mit Zelle M41 multiplizieren.</t>
        </r>
      </text>
    </comment>
    <comment ref="G43" authorId="0" shapeId="0" xr:uid="{F577DB22-7486-4F92-B3C8-930CAE27176A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Angabe für vollzeitbeschäftigte/n Mitarbeiter mit Zelle M41 multiplizieren.</t>
        </r>
      </text>
    </comment>
    <comment ref="I43" authorId="0" shapeId="0" xr:uid="{A4D4286F-F63C-4909-A8F4-19A965252530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Angabe für vollzeitbeschäftigte/n Mitarbeiter mit Zelle M41 multiplizieren.</t>
        </r>
      </text>
    </comment>
    <comment ref="K43" authorId="0" shapeId="0" xr:uid="{11704E11-29A0-40E8-855B-8E1A70383D68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Angabe für vollzeitbeschäftigte/n Mitarbeiter mit Zelle M41 multiplizieren.</t>
        </r>
      </text>
    </comment>
    <comment ref="E66" authorId="0" shapeId="0" xr:uid="{56D541A6-2708-4852-98AC-1526EB1BB5FA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bei unterjähigen Änderungen bitte anpassen</t>
        </r>
      </text>
    </comment>
    <comment ref="G66" authorId="0" shapeId="0" xr:uid="{51C67036-16BD-4127-AA73-E0AAE235DBFD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bei unterjähigen Änderungen bitte anpassen</t>
        </r>
      </text>
    </comment>
    <comment ref="I66" authorId="0" shapeId="0" xr:uid="{D971DD3B-D3B6-4312-B1F5-82C4741B32D5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bei unterjähigen Änderungen bitte anpassen</t>
        </r>
      </text>
    </comment>
    <comment ref="K66" authorId="0" shapeId="0" xr:uid="{9087E146-6D80-4E5F-9A46-47839F881C7B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bei unterjähigen Änderungen bitte anpassen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Tedika-Rudat, Petra</author>
  </authors>
  <commentList>
    <comment ref="C3" authorId="0" shapeId="0" xr:uid="{848ED6C3-B945-45A8-90BA-856DF3B6DB97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alternativ: Anfangsbuchstabe bzw. Personal-Nr.</t>
        </r>
      </text>
    </comment>
    <comment ref="H3" authorId="0" shapeId="0" xr:uid="{A3264AC8-DB8C-4FE1-9331-297E35DE4A61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alternativ: Anfangsbuchstabe</t>
        </r>
      </text>
    </comment>
    <comment ref="E29" authorId="0" shapeId="0" xr:uid="{C3A82081-028B-459D-9DDE-90B111B7FEB3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Wert bei teilzeitbeschäftigten Mitarbeiter/innen bitte überschreiben</t>
        </r>
      </text>
    </comment>
    <comment ref="E41" authorId="0" shapeId="0" xr:uid="{286534B1-54B1-497E-BFBE-C75DA1E61B9C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Bruttolohn für vollzeitbeschäftigte/n Mitarbeiter mit Zelle M41 multiplizieren.</t>
        </r>
      </text>
    </comment>
    <comment ref="G41" authorId="0" shapeId="0" xr:uid="{89A747C7-E7BC-4A6F-8C03-DA7CBC5ED908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Bruttolohn für vollzeitbeschäftigte/n Mitarbeiter mit Zelle M41 multiplizieren.</t>
        </r>
      </text>
    </comment>
    <comment ref="I41" authorId="0" shapeId="0" xr:uid="{D30E2E40-42CD-43FF-B09A-944A45A08787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Bruttolohn für vollzeitbeschäftigte/n Mitarbeiter mit Zelle M41 multiplizieren.</t>
        </r>
      </text>
    </comment>
    <comment ref="K41" authorId="0" shapeId="0" xr:uid="{D5A6BF54-378F-462D-B3D2-818FDBCE0C09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Bruttolohn für vollzeitbeschäftigte/n Mitarbeiter mit Zelle M41 multiplizieren.</t>
        </r>
      </text>
    </comment>
    <comment ref="E42" authorId="0" shapeId="0" xr:uid="{BADA8183-2781-452B-8171-D9528A669B17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Kinderzuschlag/-schläge für vollzeitbeschäftigte/n Mitarbeiter mit Zelle M41 multiplizieren und mit Rechtsgrundlage nachweisen.</t>
        </r>
      </text>
    </comment>
    <comment ref="G42" authorId="0" shapeId="0" xr:uid="{2A5EB644-9683-4F23-96DE-287D11F0B8D9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Kinderzuschlag/-schläge für vollzeitbeschäftigte/n Mitarbeiter mit Zelle M41 multiplizieren und mit Rechtsgrundlage nachweisen.</t>
        </r>
      </text>
    </comment>
    <comment ref="I42" authorId="0" shapeId="0" xr:uid="{18A389A0-DEF1-4711-A7C4-6871FCD33F1A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Kinderzuschlag/-schläge für vollzeitbeschäftigte/n Mitarbeiter mit Zelle M41 multiplizieren und mit Rechtsgrundlage nachweisen.</t>
        </r>
      </text>
    </comment>
    <comment ref="K42" authorId="0" shapeId="0" xr:uid="{AEF70855-98E8-4CB6-A21F-E391D070C555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Kinderzuschlag/-schläge für vollzeitbeschäftigte/n Mitarbeiter mit Zelle M41 multiplizieren und mit Rechtsgrundlage nachweisen.</t>
        </r>
      </text>
    </comment>
    <comment ref="B43" authorId="0" shapeId="0" xr:uid="{781010DF-69FD-4F4A-9B4E-BCB6B43F371C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benennen und Anspruch mit Rechtsgrundlage nachweisen.</t>
        </r>
      </text>
    </comment>
    <comment ref="E43" authorId="0" shapeId="0" xr:uid="{DF4C4295-73A3-4451-92DA-E81CFA7C6D2F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Angabe für vollzeitbeschäftigte/n Mitarbeiter mit Zelle M41 multiplizieren.</t>
        </r>
      </text>
    </comment>
    <comment ref="G43" authorId="0" shapeId="0" xr:uid="{98E145AD-7670-418B-816E-FC1160802CA7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Angabe für vollzeitbeschäftigte/n Mitarbeiter mit Zelle M41 multiplizieren.</t>
        </r>
      </text>
    </comment>
    <comment ref="I43" authorId="0" shapeId="0" xr:uid="{DF4999A0-3820-47FE-B31C-2802FFD6C9C7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Angabe für vollzeitbeschäftigte/n Mitarbeiter mit Zelle M41 multiplizieren.</t>
        </r>
      </text>
    </comment>
    <comment ref="K43" authorId="0" shapeId="0" xr:uid="{139CD382-45FE-4A0F-9BEE-8046D01BAB24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Angabe für vollzeitbeschäftigte/n Mitarbeiter mit Zelle M41 multiplizieren.</t>
        </r>
      </text>
    </comment>
    <comment ref="E66" authorId="0" shapeId="0" xr:uid="{5B59D9AA-5C3D-41FE-8781-6C7062EE2EF3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bei unterjähigen Änderungen bitte anpassen</t>
        </r>
      </text>
    </comment>
    <comment ref="G66" authorId="0" shapeId="0" xr:uid="{59ABFF42-ADAD-40C6-A581-7745DADA29FC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bei unterjähigen Änderungen bitte anpassen</t>
        </r>
      </text>
    </comment>
    <comment ref="I66" authorId="0" shapeId="0" xr:uid="{2B37E22C-BC34-4620-83AA-3FCB0825DEB8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bei unterjähigen Änderungen bitte anpassen</t>
        </r>
      </text>
    </comment>
    <comment ref="K66" authorId="0" shapeId="0" xr:uid="{0941A5B6-033A-4998-BA35-5609D9DB017B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bei unterjähigen Änderungen bitte anpassen</t>
        </r>
      </text>
    </comment>
  </commentList>
</comments>
</file>

<file path=xl/sharedStrings.xml><?xml version="1.0" encoding="utf-8"?>
<sst xmlns="http://schemas.openxmlformats.org/spreadsheetml/2006/main" count="1730" uniqueCount="77">
  <si>
    <t>Anlage Personalkostenkalkulation</t>
  </si>
  <si>
    <t>1. Angaben zur Person</t>
  </si>
  <si>
    <t>Name:</t>
  </si>
  <si>
    <t>Vorname:</t>
  </si>
  <si>
    <t>Tätigkeit:</t>
  </si>
  <si>
    <t>Beruf/Qualifikation:</t>
  </si>
  <si>
    <t>2. Vergütung</t>
  </si>
  <si>
    <t>2.1. Vergütung nach TVöD</t>
  </si>
  <si>
    <t>Vergütungsgruppe</t>
  </si>
  <si>
    <t>2.2. Vergütung nach anderem Tarif</t>
  </si>
  <si>
    <t>Die gesamte ausgeübte Tätigkeit ist bewertet nach Vergütungsgruppe</t>
  </si>
  <si>
    <t>Bezeichnung des Tarifes</t>
  </si>
  <si>
    <t>3. Beschäftigungs- und Arbeitszeit</t>
  </si>
  <si>
    <t>3.1. Dauer der Beschäftigung</t>
  </si>
  <si>
    <t xml:space="preserve">o. g. Person ist seit </t>
  </si>
  <si>
    <t>im genannten Projekt tätig</t>
  </si>
  <si>
    <t>o. g. Person soll ab</t>
  </si>
  <si>
    <t>im genannten Projekt beschäftigt werden</t>
  </si>
  <si>
    <t>3.2. Arbeitsumfang</t>
  </si>
  <si>
    <t>o. g. Person ist</t>
  </si>
  <si>
    <t>Stunden pro Woche im geförderten Projekt tätig</t>
  </si>
  <si>
    <t>4. Personalkostenberechnung</t>
  </si>
  <si>
    <t>Personalkosten</t>
  </si>
  <si>
    <t>ab</t>
  </si>
  <si>
    <t>Stufe</t>
  </si>
  <si>
    <t>monatliche Bruttovergütung</t>
  </si>
  <si>
    <t>Grundvergütung</t>
  </si>
  <si>
    <t>EUR</t>
  </si>
  <si>
    <t>Kinderzuschläge (Nachweis erforderlich)</t>
  </si>
  <si>
    <t>Weitere (bitte überschreiben)</t>
  </si>
  <si>
    <t>Summe</t>
  </si>
  <si>
    <t>SV-pflichtiges Brutto</t>
  </si>
  <si>
    <t>Arbeitgeberanteile SV</t>
  </si>
  <si>
    <t>Pflegeversicherung</t>
  </si>
  <si>
    <t>Rentenversicherung</t>
  </si>
  <si>
    <t>Arbeitslosenversicherung</t>
  </si>
  <si>
    <t>Krankenversicherung</t>
  </si>
  <si>
    <t>Zusatzbeitrag Krankenversicherung</t>
  </si>
  <si>
    <t>Arbeitgeberanteil Altersvorsorge</t>
  </si>
  <si>
    <t>ZVK/EZVK</t>
  </si>
  <si>
    <t>Arbeitgeberanteile Umlagen/Beiträge</t>
  </si>
  <si>
    <t>U1</t>
  </si>
  <si>
    <t>U2</t>
  </si>
  <si>
    <t>Insolvenzumlage</t>
  </si>
  <si>
    <t>monatlicher Grundaufwand</t>
  </si>
  <si>
    <t>Jahresbruttovergüt. in Monaten</t>
  </si>
  <si>
    <t>Anzahl der Monate</t>
  </si>
  <si>
    <t>ergibt</t>
  </si>
  <si>
    <t>Summe gesamt</t>
  </si>
  <si>
    <t>Jahressonderzahlung Brutto</t>
  </si>
  <si>
    <t>Jahressonderzahlung - AG-Anteil SV</t>
  </si>
  <si>
    <t>Jahressonderzahlung - AG-Anteil Altersvors.</t>
  </si>
  <si>
    <t>Jahressonderzahlung - AG-Anteil Uml./Beitr.</t>
  </si>
  <si>
    <t>Berufsgenossenschaft</t>
  </si>
  <si>
    <t>Gefahrklasse:</t>
  </si>
  <si>
    <t>Beitragsfuß:</t>
  </si>
  <si>
    <t>Berufsgenossenschaft - Ausgleichsumlage</t>
  </si>
  <si>
    <t>Gesamtbetrag</t>
  </si>
  <si>
    <t>davon:</t>
  </si>
  <si>
    <t>PK</t>
  </si>
  <si>
    <t>Gelb unterlegte Zellen - soweit zutreffend - bitte ausfüllen.</t>
  </si>
  <si>
    <t xml:space="preserve"> Zellen rechnen selbst.</t>
  </si>
  <si>
    <t>Krankenkasse:</t>
  </si>
  <si>
    <t>Prozentsatz</t>
  </si>
  <si>
    <t>KV+PV</t>
  </si>
  <si>
    <t>RV+AV</t>
  </si>
  <si>
    <t>Jahresvergütung:</t>
  </si>
  <si>
    <t>Jahressonderzahlung:</t>
  </si>
  <si>
    <t>Gesamt:</t>
  </si>
  <si>
    <t>Grenze jährlich:</t>
  </si>
  <si>
    <t>Diff zu mehr</t>
  </si>
  <si>
    <t>rest</t>
  </si>
  <si>
    <t>red%</t>
  </si>
  <si>
    <t>Grenze monatlich:</t>
  </si>
  <si>
    <t>%</t>
  </si>
  <si>
    <t>PNK</t>
  </si>
  <si>
    <t>BGW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</si>
</sst>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VzÄ&quot;"/>
    <numFmt numFmtId="165" formatCode="0.000%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color rgb="FFFF0000"/>
      <name val="Arial"/>
      <family val="2"/>
    </font>
    <font>
      <b/>
      <sz val="9"/>
      <color indexed="81"/>
      <name val="Segoe UI"/>
      <family val="2"/>
    </font>
    <font>
      <sz val="9"/>
      <color indexed="81"/>
      <name val="Segoe UI"/>
      <family val="2"/>
    </font>
  </fonts>
  <fills count="8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57">
    <xf numFmtId="0" fontId="0" fillId="0" borderId="0" xfId="0"/>
    <xf numFmtId="0" fontId="1" fillId="0" borderId="1" xfId="1" applyBorder="1" applyProtection="1"/>
    <xf numFmtId="0" fontId="2" fillId="0" borderId="2" xfId="1" applyFont="1" applyBorder="1" applyProtection="1"/>
    <xf numFmtId="0" fontId="1" fillId="0" borderId="2" xfId="1" applyBorder="1" applyProtection="1"/>
    <xf numFmtId="0" fontId="1" fillId="0" borderId="3" xfId="1" applyBorder="1" applyProtection="1"/>
    <xf numFmtId="0" fontId="2" fillId="0" borderId="4" xfId="1" applyFont="1" applyBorder="1" applyProtection="1"/>
    <xf numFmtId="0" fontId="1" fillId="0" borderId="4" xfId="1" applyBorder="1" applyProtection="1"/>
    <xf numFmtId="0" fontId="3" fillId="0" borderId="5" xfId="1" applyFont="1" applyBorder="1" applyAlignment="1" applyProtection="1">
      <alignment horizontal="left"/>
    </xf>
    <xf numFmtId="0" fontId="3" fillId="0" borderId="0" xfId="1" applyFont="1" applyBorder="1" applyAlignment="1" applyProtection="1">
      <alignment horizontal="left"/>
    </xf>
    <xf numFmtId="0" fontId="3" fillId="2" borderId="6" xfId="1" applyFont="1" applyFill="1" applyBorder="1" applyAlignment="1" applyProtection="1">
      <alignment horizontal="left"/>
      <protection locked="0"/>
    </xf>
    <xf numFmtId="0" fontId="3" fillId="2" borderId="7" xfId="1" applyFont="1" applyFill="1" applyBorder="1" applyAlignment="1" applyProtection="1">
      <alignment horizontal="left"/>
      <protection locked="0"/>
    </xf>
    <xf numFmtId="0" fontId="3" fillId="2" borderId="8" xfId="1" applyFont="1" applyFill="1" applyBorder="1" applyAlignment="1" applyProtection="1">
      <alignment horizontal="left"/>
      <protection locked="0"/>
    </xf>
    <xf numFmtId="0" fontId="3" fillId="0" borderId="0" xfId="1" applyFont="1" applyBorder="1" applyAlignment="1" applyProtection="1">
      <alignment horizontal="right"/>
    </xf>
    <xf numFmtId="0" fontId="3" fillId="0" borderId="5" xfId="1" applyFont="1" applyBorder="1" applyAlignment="1" applyProtection="1">
      <alignment horizontal="left"/>
    </xf>
    <xf numFmtId="0" fontId="3" fillId="0" borderId="0" xfId="1" applyFont="1" applyBorder="1" applyAlignment="1" applyProtection="1">
      <alignment horizontal="left"/>
    </xf>
    <xf numFmtId="0" fontId="3" fillId="0" borderId="0" xfId="1" applyFont="1" applyBorder="1" applyProtection="1"/>
    <xf numFmtId="0" fontId="3" fillId="0" borderId="9" xfId="1" applyFont="1" applyBorder="1" applyProtection="1"/>
    <xf numFmtId="0" fontId="3" fillId="0" borderId="10" xfId="1" applyFont="1" applyBorder="1" applyProtection="1"/>
    <xf numFmtId="0" fontId="1" fillId="0" borderId="0" xfId="1" applyProtection="1"/>
    <xf numFmtId="0" fontId="1" fillId="0" borderId="0" xfId="1" applyAlignment="1" applyProtection="1">
      <alignment horizontal="center"/>
    </xf>
    <xf numFmtId="0" fontId="4" fillId="0" borderId="2" xfId="1" applyFont="1" applyBorder="1" applyProtection="1"/>
    <xf numFmtId="0" fontId="1" fillId="0" borderId="2" xfId="1" applyBorder="1" applyAlignment="1" applyProtection="1">
      <alignment horizontal="center"/>
    </xf>
    <xf numFmtId="0" fontId="4" fillId="0" borderId="4" xfId="1" applyFont="1" applyBorder="1" applyProtection="1"/>
    <xf numFmtId="0" fontId="1" fillId="0" borderId="4" xfId="1" applyBorder="1" applyAlignment="1" applyProtection="1">
      <alignment horizontal="center"/>
    </xf>
    <xf numFmtId="0" fontId="5" fillId="0" borderId="4" xfId="1" applyFont="1" applyFill="1" applyBorder="1" applyProtection="1"/>
    <xf numFmtId="0" fontId="5" fillId="0" borderId="5" xfId="1" applyFont="1" applyBorder="1" applyProtection="1"/>
    <xf numFmtId="0" fontId="5" fillId="0" borderId="0" xfId="1" applyFont="1" applyBorder="1" applyProtection="1"/>
    <xf numFmtId="0" fontId="1" fillId="0" borderId="0" xfId="1" applyFill="1" applyBorder="1" applyProtection="1"/>
    <xf numFmtId="0" fontId="1" fillId="0" borderId="11" xfId="1" applyBorder="1" applyProtection="1"/>
    <xf numFmtId="0" fontId="1" fillId="0" borderId="12" xfId="1" applyBorder="1" applyProtection="1"/>
    <xf numFmtId="0" fontId="1" fillId="0" borderId="12" xfId="1" applyBorder="1" applyAlignment="1" applyProtection="1">
      <alignment horizontal="center"/>
    </xf>
    <xf numFmtId="0" fontId="1" fillId="0" borderId="5" xfId="1" applyBorder="1" applyProtection="1"/>
    <xf numFmtId="0" fontId="1" fillId="0" borderId="0" xfId="1" applyBorder="1" applyProtection="1"/>
    <xf numFmtId="0" fontId="1" fillId="0" borderId="0" xfId="1" applyBorder="1" applyAlignment="1" applyProtection="1">
      <alignment horizontal="center"/>
    </xf>
    <xf numFmtId="0" fontId="2" fillId="0" borderId="0" xfId="1" applyFont="1" applyBorder="1" applyProtection="1"/>
    <xf numFmtId="0" fontId="5" fillId="0" borderId="0" xfId="1" applyFont="1" applyBorder="1" applyAlignment="1" applyProtection="1">
      <alignment horizontal="center"/>
    </xf>
    <xf numFmtId="0" fontId="3" fillId="0" borderId="3" xfId="1" applyFont="1" applyBorder="1" applyProtection="1"/>
    <xf numFmtId="0" fontId="3" fillId="0" borderId="4" xfId="1" applyFont="1" applyBorder="1" applyProtection="1"/>
    <xf numFmtId="0" fontId="3" fillId="0" borderId="4" xfId="1" applyFont="1" applyBorder="1" applyAlignment="1" applyProtection="1">
      <alignment horizontal="center"/>
    </xf>
    <xf numFmtId="0" fontId="3" fillId="0" borderId="5" xfId="1" applyFont="1" applyBorder="1" applyProtection="1"/>
    <xf numFmtId="0" fontId="4" fillId="0" borderId="0" xfId="1" applyFont="1" applyBorder="1" applyProtection="1"/>
    <xf numFmtId="0" fontId="3" fillId="0" borderId="0" xfId="1" applyFont="1" applyBorder="1" applyAlignment="1" applyProtection="1">
      <alignment horizontal="center"/>
    </xf>
    <xf numFmtId="0" fontId="5" fillId="2" borderId="13" xfId="1" applyFont="1" applyFill="1" applyBorder="1" applyAlignment="1" applyProtection="1">
      <alignment horizontal="center" vertical="center"/>
      <protection locked="0"/>
    </xf>
    <xf numFmtId="14" fontId="5" fillId="2" borderId="13" xfId="1" applyNumberFormat="1" applyFont="1" applyFill="1" applyBorder="1" applyAlignment="1" applyProtection="1">
      <alignment horizontal="center"/>
      <protection locked="0"/>
    </xf>
    <xf numFmtId="1" fontId="5" fillId="2" borderId="13" xfId="1" applyNumberFormat="1" applyFont="1" applyFill="1" applyBorder="1" applyAlignment="1" applyProtection="1">
      <alignment horizontal="center"/>
      <protection locked="0"/>
    </xf>
    <xf numFmtId="0" fontId="5" fillId="0" borderId="0" xfId="1" applyFont="1" applyBorder="1" applyAlignment="1" applyProtection="1">
      <alignment horizontal="right"/>
    </xf>
    <xf numFmtId="14" fontId="1" fillId="2" borderId="13" xfId="1" applyNumberFormat="1" applyFill="1" applyBorder="1" applyAlignment="1" applyProtection="1">
      <alignment horizontal="center"/>
      <protection locked="0"/>
    </xf>
    <xf numFmtId="14" fontId="1" fillId="0" borderId="0" xfId="1" applyNumberFormat="1" applyBorder="1" applyAlignment="1" applyProtection="1">
      <alignment horizontal="center"/>
    </xf>
    <xf numFmtId="0" fontId="5" fillId="2" borderId="13" xfId="1" applyFont="1" applyFill="1" applyBorder="1" applyAlignment="1" applyProtection="1">
      <alignment horizontal="center"/>
      <protection locked="0"/>
    </xf>
    <xf numFmtId="0" fontId="5" fillId="0" borderId="11" xfId="1" applyFont="1" applyBorder="1" applyProtection="1"/>
    <xf numFmtId="0" fontId="5" fillId="0" borderId="12" xfId="1" applyFont="1" applyBorder="1" applyProtection="1"/>
    <xf numFmtId="0" fontId="5" fillId="0" borderId="7" xfId="1" applyFont="1" applyBorder="1" applyProtection="1"/>
    <xf numFmtId="0" fontId="5" fillId="0" borderId="12" xfId="1" applyFont="1" applyBorder="1" applyAlignment="1" applyProtection="1">
      <alignment horizontal="center"/>
    </xf>
    <xf numFmtId="0" fontId="4" fillId="0" borderId="0" xfId="1" applyFont="1" applyBorder="1" applyAlignment="1" applyProtection="1">
      <alignment horizontal="center"/>
    </xf>
    <xf numFmtId="4" fontId="5" fillId="2" borderId="13" xfId="1" applyNumberFormat="1" applyFont="1" applyFill="1" applyBorder="1" applyProtection="1">
      <protection locked="0"/>
    </xf>
    <xf numFmtId="0" fontId="5" fillId="0" borderId="6" xfId="1" applyFont="1" applyBorder="1" applyAlignment="1" applyProtection="1">
      <alignment horizontal="center"/>
    </xf>
    <xf numFmtId="0" fontId="5" fillId="0" borderId="7" xfId="1" applyFont="1" applyBorder="1" applyAlignment="1" applyProtection="1">
      <alignment horizontal="center"/>
    </xf>
    <xf numFmtId="0" fontId="5" fillId="0" borderId="0" xfId="1" applyFont="1" applyFill="1" applyBorder="1" applyProtection="1"/>
    <xf numFmtId="0" fontId="5" fillId="0" borderId="14" xfId="1" applyFont="1" applyFill="1" applyBorder="1" applyProtection="1"/>
    <xf numFmtId="0" fontId="5" fillId="2" borderId="0" xfId="1" applyFont="1" applyFill="1" applyBorder="1" applyProtection="1">
      <protection locked="0"/>
    </xf>
    <xf numFmtId="0" fontId="5" fillId="2" borderId="14" xfId="1" applyFont="1" applyFill="1" applyBorder="1" applyProtection="1">
      <protection locked="0"/>
    </xf>
    <xf numFmtId="0" fontId="6" fillId="0" borderId="5" xfId="1" applyFont="1" applyBorder="1" applyProtection="1"/>
    <xf numFmtId="0" fontId="6" fillId="0" borderId="0" xfId="1" applyFont="1" applyBorder="1" applyAlignment="1" applyProtection="1">
      <alignment horizontal="right"/>
    </xf>
    <xf numFmtId="0" fontId="6" fillId="0" borderId="0" xfId="1" applyFont="1" applyBorder="1" applyProtection="1"/>
    <xf numFmtId="4" fontId="6" fillId="3" borderId="13" xfId="1" applyNumberFormat="1" applyFont="1" applyFill="1" applyBorder="1" applyProtection="1"/>
    <xf numFmtId="0" fontId="6" fillId="0" borderId="6" xfId="1" applyFont="1" applyBorder="1" applyAlignment="1" applyProtection="1">
      <alignment horizontal="center"/>
    </xf>
    <xf numFmtId="0" fontId="6" fillId="0" borderId="7" xfId="1" applyFont="1" applyBorder="1" applyAlignment="1" applyProtection="1">
      <alignment horizontal="center"/>
    </xf>
    <xf numFmtId="4" fontId="6" fillId="2" borderId="15" xfId="1" applyNumberFormat="1" applyFont="1" applyFill="1" applyBorder="1" applyProtection="1">
      <protection locked="0"/>
    </xf>
    <xf numFmtId="4" fontId="6" fillId="2" borderId="16" xfId="1" applyNumberFormat="1" applyFont="1" applyFill="1" applyBorder="1" applyProtection="1">
      <protection locked="0"/>
    </xf>
    <xf numFmtId="4" fontId="5" fillId="4" borderId="15" xfId="1" applyNumberFormat="1" applyFont="1" applyFill="1" applyBorder="1" applyProtection="1"/>
    <xf numFmtId="0" fontId="5" fillId="4" borderId="0" xfId="1" applyFont="1" applyFill="1" applyBorder="1" applyAlignment="1" applyProtection="1">
      <alignment horizontal="center"/>
    </xf>
    <xf numFmtId="4" fontId="5" fillId="4" borderId="16" xfId="1" applyNumberFormat="1" applyFont="1" applyFill="1" applyBorder="1" applyProtection="1"/>
    <xf numFmtId="0" fontId="5" fillId="4" borderId="0" xfId="1" applyFont="1" applyFill="1" applyBorder="1" applyProtection="1"/>
    <xf numFmtId="4" fontId="3" fillId="4" borderId="16" xfId="1" applyNumberFormat="1" applyFont="1" applyFill="1" applyBorder="1" applyProtection="1"/>
    <xf numFmtId="0" fontId="3" fillId="4" borderId="0" xfId="1" applyFont="1" applyFill="1" applyBorder="1" applyAlignment="1" applyProtection="1">
      <alignment horizontal="center"/>
    </xf>
    <xf numFmtId="0" fontId="3" fillId="4" borderId="0" xfId="1" applyFont="1" applyFill="1" applyBorder="1" applyProtection="1"/>
    <xf numFmtId="0" fontId="5" fillId="0" borderId="0" xfId="1" applyFont="1" applyFill="1" applyBorder="1" applyProtection="1"/>
    <xf numFmtId="4" fontId="5" fillId="3" borderId="13" xfId="1" applyNumberFormat="1" applyFont="1" applyFill="1" applyBorder="1" applyProtection="1"/>
    <xf numFmtId="4" fontId="5" fillId="4" borderId="13" xfId="1" applyNumberFormat="1" applyFont="1" applyFill="1" applyBorder="1" applyProtection="1"/>
    <xf numFmtId="0" fontId="5" fillId="4" borderId="6" xfId="1" applyFont="1" applyFill="1" applyBorder="1" applyAlignment="1" applyProtection="1">
      <alignment horizontal="center"/>
    </xf>
    <xf numFmtId="0" fontId="5" fillId="4" borderId="7" xfId="1" applyFont="1" applyFill="1" applyBorder="1" applyAlignment="1" applyProtection="1">
      <alignment horizontal="center"/>
    </xf>
    <xf numFmtId="0" fontId="5" fillId="0" borderId="0" xfId="1" quotePrefix="1" applyFont="1" applyBorder="1" applyProtection="1"/>
    <xf numFmtId="4" fontId="5" fillId="4" borderId="17" xfId="1" applyNumberFormat="1" applyFont="1" applyFill="1" applyBorder="1" applyProtection="1"/>
    <xf numFmtId="3" fontId="5" fillId="2" borderId="13" xfId="1" applyNumberFormat="1" applyFont="1" applyFill="1" applyBorder="1" applyProtection="1">
      <protection locked="0"/>
    </xf>
    <xf numFmtId="0" fontId="6" fillId="0" borderId="13" xfId="1" applyFont="1" applyBorder="1" applyAlignment="1" applyProtection="1">
      <alignment horizontal="center"/>
    </xf>
    <xf numFmtId="4" fontId="5" fillId="0" borderId="0" xfId="1" applyNumberFormat="1" applyFont="1" applyBorder="1" applyProtection="1"/>
    <xf numFmtId="0" fontId="5" fillId="0" borderId="13" xfId="1" applyFont="1" applyBorder="1" applyAlignment="1" applyProtection="1">
      <alignment horizontal="center"/>
    </xf>
    <xf numFmtId="0" fontId="5" fillId="0" borderId="0" xfId="1" applyFont="1" applyBorder="1" applyProtection="1"/>
    <xf numFmtId="0" fontId="5" fillId="0" borderId="14" xfId="1" applyFont="1" applyBorder="1" applyProtection="1"/>
    <xf numFmtId="0" fontId="7" fillId="0" borderId="0" xfId="1" applyFont="1" applyBorder="1" applyProtection="1"/>
    <xf numFmtId="4" fontId="5" fillId="2" borderId="13" xfId="1" applyNumberFormat="1" applyFont="1" applyFill="1" applyBorder="1" applyProtection="1"/>
    <xf numFmtId="0" fontId="5" fillId="0" borderId="0" xfId="1" applyFont="1" applyProtection="1"/>
    <xf numFmtId="2" fontId="5" fillId="2" borderId="0" xfId="1" applyNumberFormat="1" applyFont="1" applyFill="1" applyBorder="1" applyProtection="1">
      <protection locked="0"/>
    </xf>
    <xf numFmtId="4" fontId="6" fillId="5" borderId="18" xfId="1" applyNumberFormat="1" applyFont="1" applyFill="1" applyBorder="1" applyProtection="1"/>
    <xf numFmtId="0" fontId="6" fillId="0" borderId="18" xfId="1" applyFont="1" applyFill="1" applyBorder="1" applyAlignment="1" applyProtection="1">
      <alignment horizontal="center"/>
    </xf>
    <xf numFmtId="0" fontId="5" fillId="0" borderId="19" xfId="1" applyFont="1" applyBorder="1" applyAlignment="1" applyProtection="1">
      <alignment horizontal="right"/>
    </xf>
    <xf numFmtId="4" fontId="5" fillId="5" borderId="20" xfId="1" applyNumberFormat="1" applyFont="1" applyFill="1" applyBorder="1" applyProtection="1"/>
    <xf numFmtId="0" fontId="5" fillId="0" borderId="9" xfId="1" applyFont="1" applyBorder="1" applyProtection="1"/>
    <xf numFmtId="0" fontId="5" fillId="0" borderId="10" xfId="1" applyFont="1" applyBorder="1" applyProtection="1"/>
    <xf numFmtId="0" fontId="5" fillId="0" borderId="10" xfId="1" applyFont="1" applyBorder="1" applyAlignment="1" applyProtection="1">
      <alignment horizontal="center"/>
    </xf>
    <xf numFmtId="0" fontId="5" fillId="0" borderId="0" xfId="1" applyFont="1" applyAlignment="1" applyProtection="1">
      <alignment horizontal="center"/>
    </xf>
    <xf numFmtId="0" fontId="1" fillId="0" borderId="21" xfId="1" applyBorder="1" applyProtection="1"/>
    <xf numFmtId="4" fontId="1" fillId="0" borderId="0" xfId="1" applyNumberFormat="1" applyProtection="1"/>
    <xf numFmtId="0" fontId="1" fillId="0" borderId="22" xfId="1" applyBorder="1" applyProtection="1"/>
    <xf numFmtId="0" fontId="3" fillId="0" borderId="23" xfId="1" applyFont="1" applyBorder="1" applyProtection="1"/>
    <xf numFmtId="0" fontId="3" fillId="0" borderId="0" xfId="1" applyFont="1" applyProtection="1"/>
    <xf numFmtId="0" fontId="3" fillId="2" borderId="0" xfId="1" applyFont="1" applyFill="1" applyProtection="1"/>
    <xf numFmtId="4" fontId="3" fillId="2" borderId="0" xfId="1" applyNumberFormat="1" applyFont="1" applyFill="1" applyProtection="1"/>
    <xf numFmtId="14" fontId="3" fillId="0" borderId="0" xfId="1" applyNumberFormat="1" applyFont="1" applyBorder="1" applyAlignment="1" applyProtection="1">
      <alignment horizontal="center"/>
    </xf>
    <xf numFmtId="4" fontId="3" fillId="0" borderId="0" xfId="1" applyNumberFormat="1" applyFont="1" applyProtection="1"/>
    <xf numFmtId="0" fontId="3" fillId="3" borderId="0" xfId="1" applyFont="1" applyFill="1" applyProtection="1"/>
    <xf numFmtId="0" fontId="3" fillId="0" borderId="24" xfId="1" applyFont="1" applyBorder="1" applyProtection="1"/>
    <xf numFmtId="0" fontId="1" fillId="0" borderId="4" xfId="1" applyFill="1" applyBorder="1" applyProtection="1"/>
    <xf numFmtId="0" fontId="1" fillId="2" borderId="13" xfId="1" applyFont="1" applyFill="1" applyBorder="1" applyAlignment="1" applyProtection="1">
      <alignment horizontal="center"/>
      <protection locked="0"/>
    </xf>
    <xf numFmtId="0" fontId="5" fillId="0" borderId="0" xfId="1" applyFont="1" applyFill="1" applyBorder="1" applyAlignment="1" applyProtection="1">
      <alignment horizontal="center"/>
    </xf>
    <xf numFmtId="0" fontId="1" fillId="0" borderId="0" xfId="1" applyFont="1" applyFill="1" applyBorder="1" applyAlignment="1" applyProtection="1">
      <alignment horizontal="center"/>
    </xf>
    <xf numFmtId="0" fontId="5" fillId="0" borderId="23" xfId="1" applyFont="1" applyBorder="1" applyProtection="1"/>
    <xf numFmtId="4" fontId="5" fillId="0" borderId="0" xfId="1" applyNumberFormat="1" applyFont="1" applyProtection="1"/>
    <xf numFmtId="0" fontId="1" fillId="0" borderId="25" xfId="1" applyBorder="1" applyProtection="1"/>
    <xf numFmtId="0" fontId="1" fillId="0" borderId="23" xfId="1" applyBorder="1" applyProtection="1"/>
    <xf numFmtId="0" fontId="1" fillId="2" borderId="13" xfId="1" applyFill="1" applyBorder="1" applyProtection="1">
      <protection locked="0"/>
    </xf>
    <xf numFmtId="0" fontId="3" fillId="0" borderId="22" xfId="1" applyFont="1" applyBorder="1" applyProtection="1"/>
    <xf numFmtId="0" fontId="5" fillId="2" borderId="6" xfId="1" applyFont="1" applyFill="1" applyBorder="1" applyAlignment="1" applyProtection="1">
      <alignment horizontal="center"/>
      <protection locked="0"/>
    </xf>
    <xf numFmtId="0" fontId="5" fillId="2" borderId="8" xfId="1" applyFont="1" applyFill="1" applyBorder="1" applyAlignment="1" applyProtection="1">
      <alignment horizontal="center"/>
      <protection locked="0"/>
    </xf>
    <xf numFmtId="4" fontId="1" fillId="0" borderId="0" xfId="1" applyNumberFormat="1" applyBorder="1" applyProtection="1"/>
    <xf numFmtId="0" fontId="5" fillId="0" borderId="15" xfId="1" applyFont="1" applyBorder="1" applyAlignment="1" applyProtection="1">
      <alignment horizontal="center" vertical="center"/>
    </xf>
    <xf numFmtId="0" fontId="1" fillId="0" borderId="16" xfId="1" applyBorder="1" applyAlignment="1" applyProtection="1">
      <alignment horizontal="center" vertical="center"/>
    </xf>
    <xf numFmtId="0" fontId="1" fillId="0" borderId="17" xfId="1" applyBorder="1" applyAlignment="1" applyProtection="1">
      <alignment horizontal="center" vertical="center"/>
    </xf>
    <xf numFmtId="164" fontId="3" fillId="6" borderId="0" xfId="1" applyNumberFormat="1" applyFont="1" applyFill="1" applyAlignment="1" applyProtection="1">
      <alignment horizontal="center" vertical="center"/>
    </xf>
    <xf numFmtId="4" fontId="5" fillId="0" borderId="0" xfId="1" applyNumberFormat="1" applyFont="1" applyAlignment="1" applyProtection="1">
      <alignment horizontal="center"/>
    </xf>
    <xf numFmtId="10" fontId="5" fillId="0" borderId="0" xfId="1" applyNumberFormat="1" applyFont="1" applyProtection="1"/>
    <xf numFmtId="10" fontId="5" fillId="3" borderId="13" xfId="1" applyNumberFormat="1" applyFont="1" applyFill="1" applyBorder="1" applyProtection="1"/>
    <xf numFmtId="0" fontId="5" fillId="0" borderId="13" xfId="1" applyFont="1" applyFill="1" applyBorder="1" applyProtection="1"/>
    <xf numFmtId="165" fontId="5" fillId="2" borderId="13" xfId="1" applyNumberFormat="1" applyFont="1" applyFill="1" applyBorder="1" applyProtection="1">
      <protection locked="0"/>
    </xf>
    <xf numFmtId="0" fontId="5" fillId="4" borderId="8" xfId="1" applyFont="1" applyFill="1" applyBorder="1" applyAlignment="1" applyProtection="1">
      <alignment horizontal="center"/>
    </xf>
    <xf numFmtId="0" fontId="6" fillId="0" borderId="8" xfId="1" applyFont="1" applyBorder="1" applyAlignment="1" applyProtection="1">
      <alignment horizontal="center"/>
    </xf>
    <xf numFmtId="0" fontId="6" fillId="0" borderId="23" xfId="1" applyFont="1" applyBorder="1" applyProtection="1"/>
    <xf numFmtId="0" fontId="6" fillId="0" borderId="0" xfId="1" applyFont="1" applyProtection="1"/>
    <xf numFmtId="0" fontId="5" fillId="4" borderId="15" xfId="1" applyFont="1" applyFill="1" applyBorder="1" applyProtection="1"/>
    <xf numFmtId="4" fontId="6" fillId="0" borderId="0" xfId="1" applyNumberFormat="1" applyFont="1" applyProtection="1"/>
    <xf numFmtId="0" fontId="5" fillId="4" borderId="16" xfId="1" applyFont="1" applyFill="1" applyBorder="1" applyProtection="1"/>
    <xf numFmtId="165" fontId="5" fillId="3" borderId="13" xfId="1" applyNumberFormat="1" applyFont="1" applyFill="1" applyBorder="1" applyProtection="1"/>
    <xf numFmtId="10" fontId="5" fillId="2" borderId="13" xfId="1" applyNumberFormat="1" applyFont="1" applyFill="1" applyBorder="1" applyProtection="1"/>
    <xf numFmtId="10" fontId="5" fillId="0" borderId="13" xfId="1" applyNumberFormat="1" applyFont="1" applyFill="1" applyBorder="1" applyProtection="1"/>
    <xf numFmtId="2" fontId="5" fillId="0" borderId="0" xfId="1" applyNumberFormat="1" applyFont="1" applyFill="1" applyBorder="1" applyProtection="1"/>
    <xf numFmtId="0" fontId="5" fillId="0" borderId="19" xfId="1" applyFont="1" applyBorder="1" applyProtection="1"/>
    <xf numFmtId="0" fontId="5" fillId="0" borderId="26" xfId="1" applyFont="1" applyBorder="1" applyProtection="1"/>
    <xf numFmtId="0" fontId="5" fillId="0" borderId="24" xfId="1" applyFont="1" applyBorder="1" applyProtection="1"/>
    <xf numFmtId="0" fontId="0" fillId="0" borderId="0" xfId="0" applyBorder="1"/>
    <xf numFmtId="0" fontId="0" fillId="0" borderId="23" xfId="0" applyBorder="1"/>
    <xf numFmtId="0" fontId="3" fillId="7" borderId="0" xfId="1" applyFont="1" applyFill="1" applyProtection="1"/>
    <xf numFmtId="0" fontId="1" fillId="7" borderId="0" xfId="1" applyFill="1" applyBorder="1" applyProtection="1"/>
    <xf numFmtId="4" fontId="1" fillId="7" borderId="0" xfId="1" applyNumberFormat="1" applyFill="1" applyBorder="1" applyProtection="1"/>
    <xf numFmtId="4" fontId="5" fillId="7" borderId="13" xfId="1" applyNumberFormat="1" applyFont="1" applyFill="1" applyBorder="1" applyProtection="1"/>
    <xf numFmtId="0" fontId="5" fillId="7" borderId="6" xfId="1" applyFont="1" applyFill="1" applyBorder="1" applyAlignment="1" applyProtection="1">
      <alignment horizontal="center"/>
    </xf>
    <xf numFmtId="0" fontId="5" fillId="7" borderId="7" xfId="1" applyFont="1" applyFill="1" applyBorder="1" applyAlignment="1" applyProtection="1">
      <alignment horizontal="center"/>
    </xf>
    <xf numFmtId="0" fontId="5" fillId="7" borderId="13" xfId="1" applyFont="1" applyFill="1" applyBorder="1" applyAlignment="1" applyProtection="1">
      <alignment horizontal="center"/>
    </xf>
  </cellXfs>
  <cellStyles count="2">
    <cellStyle name="Standard" xfId="0" builtinId="0"/>
    <cellStyle name="Standard 2" xfId="1" xr:uid="{14F706A5-39A3-4002-9131-D02651608DD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381000</xdr:colOff>
      <xdr:row>36</xdr:row>
      <xdr:rowOff>19050</xdr:rowOff>
    </xdr:from>
    <xdr:to>
      <xdr:col>12</xdr:col>
      <xdr:colOff>381000</xdr:colOff>
      <xdr:row>39</xdr:row>
      <xdr:rowOff>0</xdr:rowOff>
    </xdr:to>
    <xdr:cxnSp macro="">
      <xdr:nvCxnSpPr>
        <xdr:cNvPr id="2" name="Gerade Verbindung mit Pfeil 1">
          <a:extLst>
            <a:ext uri="{FF2B5EF4-FFF2-40B4-BE49-F238E27FC236}">
              <a16:creationId xmlns:a16="http://schemas.microsoft.com/office/drawing/2014/main" id="{94995974-F5D8-477A-9F74-043B88EDC6DB}"/>
            </a:ext>
          </a:extLst>
        </xdr:cNvPr>
        <xdr:cNvCxnSpPr/>
      </xdr:nvCxnSpPr>
      <xdr:spPr>
        <a:xfrm>
          <a:off x="6819900" y="4867275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381000</xdr:colOff>
      <xdr:row>36</xdr:row>
      <xdr:rowOff>19050</xdr:rowOff>
    </xdr:from>
    <xdr:to>
      <xdr:col>12</xdr:col>
      <xdr:colOff>381000</xdr:colOff>
      <xdr:row>39</xdr:row>
      <xdr:rowOff>0</xdr:rowOff>
    </xdr:to>
    <xdr:cxnSp macro="">
      <xdr:nvCxnSpPr>
        <xdr:cNvPr id="2" name="Gerade Verbindung mit Pfeil 1">
          <a:extLst>
            <a:ext uri="{FF2B5EF4-FFF2-40B4-BE49-F238E27FC236}">
              <a16:creationId xmlns:a16="http://schemas.microsoft.com/office/drawing/2014/main" id="{08A99CE2-693E-44C5-B120-C7D5F75B328A}"/>
            </a:ext>
          </a:extLst>
        </xdr:cNvPr>
        <xdr:cNvCxnSpPr/>
      </xdr:nvCxnSpPr>
      <xdr:spPr>
        <a:xfrm>
          <a:off x="6819900" y="4867275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381000</xdr:colOff>
      <xdr:row>36</xdr:row>
      <xdr:rowOff>19050</xdr:rowOff>
    </xdr:from>
    <xdr:to>
      <xdr:col>12</xdr:col>
      <xdr:colOff>381000</xdr:colOff>
      <xdr:row>39</xdr:row>
      <xdr:rowOff>0</xdr:rowOff>
    </xdr:to>
    <xdr:cxnSp macro="">
      <xdr:nvCxnSpPr>
        <xdr:cNvPr id="3" name="Gerade Verbindung mit Pfeil 2">
          <a:extLst>
            <a:ext uri="{FF2B5EF4-FFF2-40B4-BE49-F238E27FC236}">
              <a16:creationId xmlns:a16="http://schemas.microsoft.com/office/drawing/2014/main" id="{C905D485-F37E-4849-BB1E-EFD825654E8C}"/>
            </a:ext>
          </a:extLst>
        </xdr:cNvPr>
        <xdr:cNvCxnSpPr/>
      </xdr:nvCxnSpPr>
      <xdr:spPr>
        <a:xfrm>
          <a:off x="6819900" y="4867275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381000</xdr:colOff>
      <xdr:row>36</xdr:row>
      <xdr:rowOff>19050</xdr:rowOff>
    </xdr:from>
    <xdr:to>
      <xdr:col>12</xdr:col>
      <xdr:colOff>381000</xdr:colOff>
      <xdr:row>39</xdr:row>
      <xdr:rowOff>0</xdr:rowOff>
    </xdr:to>
    <xdr:cxnSp macro="">
      <xdr:nvCxnSpPr>
        <xdr:cNvPr id="4" name="Gerade Verbindung mit Pfeil 3">
          <a:extLst>
            <a:ext uri="{FF2B5EF4-FFF2-40B4-BE49-F238E27FC236}">
              <a16:creationId xmlns:a16="http://schemas.microsoft.com/office/drawing/2014/main" id="{4F895FF4-4449-4FA3-96BE-24783055E5A6}"/>
            </a:ext>
          </a:extLst>
        </xdr:cNvPr>
        <xdr:cNvCxnSpPr/>
      </xdr:nvCxnSpPr>
      <xdr:spPr>
        <a:xfrm>
          <a:off x="6819900" y="4867275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381000</xdr:colOff>
      <xdr:row>36</xdr:row>
      <xdr:rowOff>19050</xdr:rowOff>
    </xdr:from>
    <xdr:to>
      <xdr:col>12</xdr:col>
      <xdr:colOff>381000</xdr:colOff>
      <xdr:row>39</xdr:row>
      <xdr:rowOff>0</xdr:rowOff>
    </xdr:to>
    <xdr:cxnSp macro="">
      <xdr:nvCxnSpPr>
        <xdr:cNvPr id="5" name="Gerade Verbindung mit Pfeil 4">
          <a:extLst>
            <a:ext uri="{FF2B5EF4-FFF2-40B4-BE49-F238E27FC236}">
              <a16:creationId xmlns:a16="http://schemas.microsoft.com/office/drawing/2014/main" id="{0D078A7A-AD7D-4723-B484-F62B72370DA2}"/>
            </a:ext>
          </a:extLst>
        </xdr:cNvPr>
        <xdr:cNvCxnSpPr/>
      </xdr:nvCxnSpPr>
      <xdr:spPr>
        <a:xfrm>
          <a:off x="6819900" y="4867275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381000</xdr:colOff>
      <xdr:row>36</xdr:row>
      <xdr:rowOff>19050</xdr:rowOff>
    </xdr:from>
    <xdr:to>
      <xdr:col>12</xdr:col>
      <xdr:colOff>381000</xdr:colOff>
      <xdr:row>39</xdr:row>
      <xdr:rowOff>0</xdr:rowOff>
    </xdr:to>
    <xdr:cxnSp macro="">
      <xdr:nvCxnSpPr>
        <xdr:cNvPr id="2" name="Gerade Verbindung mit Pfeil 1">
          <a:extLst>
            <a:ext uri="{FF2B5EF4-FFF2-40B4-BE49-F238E27FC236}">
              <a16:creationId xmlns:a16="http://schemas.microsoft.com/office/drawing/2014/main" id="{B9702212-4C62-466B-965F-C868EAA85B91}"/>
            </a:ext>
          </a:extLst>
        </xdr:cNvPr>
        <xdr:cNvCxnSpPr/>
      </xdr:nvCxnSpPr>
      <xdr:spPr>
        <a:xfrm>
          <a:off x="6819900" y="4867275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381000</xdr:colOff>
      <xdr:row>36</xdr:row>
      <xdr:rowOff>19050</xdr:rowOff>
    </xdr:from>
    <xdr:to>
      <xdr:col>12</xdr:col>
      <xdr:colOff>381000</xdr:colOff>
      <xdr:row>39</xdr:row>
      <xdr:rowOff>0</xdr:rowOff>
    </xdr:to>
    <xdr:cxnSp macro="">
      <xdr:nvCxnSpPr>
        <xdr:cNvPr id="3" name="Gerade Verbindung mit Pfeil 2">
          <a:extLst>
            <a:ext uri="{FF2B5EF4-FFF2-40B4-BE49-F238E27FC236}">
              <a16:creationId xmlns:a16="http://schemas.microsoft.com/office/drawing/2014/main" id="{B71C6170-D906-4A58-87E1-27C7E3A67F8A}"/>
            </a:ext>
          </a:extLst>
        </xdr:cNvPr>
        <xdr:cNvCxnSpPr/>
      </xdr:nvCxnSpPr>
      <xdr:spPr>
        <a:xfrm>
          <a:off x="6819900" y="4867275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381000</xdr:colOff>
      <xdr:row>36</xdr:row>
      <xdr:rowOff>19050</xdr:rowOff>
    </xdr:from>
    <xdr:to>
      <xdr:col>12</xdr:col>
      <xdr:colOff>381000</xdr:colOff>
      <xdr:row>39</xdr:row>
      <xdr:rowOff>0</xdr:rowOff>
    </xdr:to>
    <xdr:cxnSp macro="">
      <xdr:nvCxnSpPr>
        <xdr:cNvPr id="4" name="Gerade Verbindung mit Pfeil 3">
          <a:extLst>
            <a:ext uri="{FF2B5EF4-FFF2-40B4-BE49-F238E27FC236}">
              <a16:creationId xmlns:a16="http://schemas.microsoft.com/office/drawing/2014/main" id="{01F179CB-D66B-4AE5-A9B3-0D5B0C0AAECA}"/>
            </a:ext>
          </a:extLst>
        </xdr:cNvPr>
        <xdr:cNvCxnSpPr/>
      </xdr:nvCxnSpPr>
      <xdr:spPr>
        <a:xfrm>
          <a:off x="6819900" y="4867275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381000</xdr:colOff>
      <xdr:row>36</xdr:row>
      <xdr:rowOff>19050</xdr:rowOff>
    </xdr:from>
    <xdr:to>
      <xdr:col>12</xdr:col>
      <xdr:colOff>381000</xdr:colOff>
      <xdr:row>39</xdr:row>
      <xdr:rowOff>0</xdr:rowOff>
    </xdr:to>
    <xdr:cxnSp macro="">
      <xdr:nvCxnSpPr>
        <xdr:cNvPr id="5" name="Gerade Verbindung mit Pfeil 4">
          <a:extLst>
            <a:ext uri="{FF2B5EF4-FFF2-40B4-BE49-F238E27FC236}">
              <a16:creationId xmlns:a16="http://schemas.microsoft.com/office/drawing/2014/main" id="{137BBB91-78A2-4758-9C43-D266DC11D77B}"/>
            </a:ext>
          </a:extLst>
        </xdr:cNvPr>
        <xdr:cNvCxnSpPr/>
      </xdr:nvCxnSpPr>
      <xdr:spPr>
        <a:xfrm>
          <a:off x="6819900" y="4867275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381000</xdr:colOff>
      <xdr:row>36</xdr:row>
      <xdr:rowOff>19050</xdr:rowOff>
    </xdr:from>
    <xdr:to>
      <xdr:col>12</xdr:col>
      <xdr:colOff>381000</xdr:colOff>
      <xdr:row>39</xdr:row>
      <xdr:rowOff>0</xdr:rowOff>
    </xdr:to>
    <xdr:cxnSp macro="">
      <xdr:nvCxnSpPr>
        <xdr:cNvPr id="6" name="Gerade Verbindung mit Pfeil 5">
          <a:extLst>
            <a:ext uri="{FF2B5EF4-FFF2-40B4-BE49-F238E27FC236}">
              <a16:creationId xmlns:a16="http://schemas.microsoft.com/office/drawing/2014/main" id="{F1FF470C-85D2-4E57-9F84-B76282D205A9}"/>
            </a:ext>
          </a:extLst>
        </xdr:cNvPr>
        <xdr:cNvCxnSpPr/>
      </xdr:nvCxnSpPr>
      <xdr:spPr>
        <a:xfrm>
          <a:off x="6819900" y="4867275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381000</xdr:colOff>
      <xdr:row>36</xdr:row>
      <xdr:rowOff>19050</xdr:rowOff>
    </xdr:from>
    <xdr:to>
      <xdr:col>12</xdr:col>
      <xdr:colOff>381000</xdr:colOff>
      <xdr:row>39</xdr:row>
      <xdr:rowOff>0</xdr:rowOff>
    </xdr:to>
    <xdr:cxnSp macro="">
      <xdr:nvCxnSpPr>
        <xdr:cNvPr id="2" name="Gerade Verbindung mit Pfeil 1">
          <a:extLst>
            <a:ext uri="{FF2B5EF4-FFF2-40B4-BE49-F238E27FC236}">
              <a16:creationId xmlns:a16="http://schemas.microsoft.com/office/drawing/2014/main" id="{6599735B-C4C9-4A4B-9AB9-771C6BD47DF3}"/>
            </a:ext>
          </a:extLst>
        </xdr:cNvPr>
        <xdr:cNvCxnSpPr/>
      </xdr:nvCxnSpPr>
      <xdr:spPr>
        <a:xfrm>
          <a:off x="6819900" y="4867275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381000</xdr:colOff>
      <xdr:row>36</xdr:row>
      <xdr:rowOff>19050</xdr:rowOff>
    </xdr:from>
    <xdr:to>
      <xdr:col>12</xdr:col>
      <xdr:colOff>381000</xdr:colOff>
      <xdr:row>39</xdr:row>
      <xdr:rowOff>0</xdr:rowOff>
    </xdr:to>
    <xdr:cxnSp macro="">
      <xdr:nvCxnSpPr>
        <xdr:cNvPr id="3" name="Gerade Verbindung mit Pfeil 2">
          <a:extLst>
            <a:ext uri="{FF2B5EF4-FFF2-40B4-BE49-F238E27FC236}">
              <a16:creationId xmlns:a16="http://schemas.microsoft.com/office/drawing/2014/main" id="{E07B0C46-C719-4807-A16E-23D1681239E7}"/>
            </a:ext>
          </a:extLst>
        </xdr:cNvPr>
        <xdr:cNvCxnSpPr/>
      </xdr:nvCxnSpPr>
      <xdr:spPr>
        <a:xfrm>
          <a:off x="6819900" y="4867275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381000</xdr:colOff>
      <xdr:row>36</xdr:row>
      <xdr:rowOff>19050</xdr:rowOff>
    </xdr:from>
    <xdr:to>
      <xdr:col>12</xdr:col>
      <xdr:colOff>381000</xdr:colOff>
      <xdr:row>39</xdr:row>
      <xdr:rowOff>0</xdr:rowOff>
    </xdr:to>
    <xdr:cxnSp macro="">
      <xdr:nvCxnSpPr>
        <xdr:cNvPr id="4" name="Gerade Verbindung mit Pfeil 3">
          <a:extLst>
            <a:ext uri="{FF2B5EF4-FFF2-40B4-BE49-F238E27FC236}">
              <a16:creationId xmlns:a16="http://schemas.microsoft.com/office/drawing/2014/main" id="{7E63CE89-6E3F-4ED3-B182-8C11E5EEC927}"/>
            </a:ext>
          </a:extLst>
        </xdr:cNvPr>
        <xdr:cNvCxnSpPr/>
      </xdr:nvCxnSpPr>
      <xdr:spPr>
        <a:xfrm>
          <a:off x="6819900" y="4867275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381000</xdr:colOff>
      <xdr:row>36</xdr:row>
      <xdr:rowOff>19050</xdr:rowOff>
    </xdr:from>
    <xdr:to>
      <xdr:col>12</xdr:col>
      <xdr:colOff>381000</xdr:colOff>
      <xdr:row>39</xdr:row>
      <xdr:rowOff>0</xdr:rowOff>
    </xdr:to>
    <xdr:cxnSp macro="">
      <xdr:nvCxnSpPr>
        <xdr:cNvPr id="5" name="Gerade Verbindung mit Pfeil 4">
          <a:extLst>
            <a:ext uri="{FF2B5EF4-FFF2-40B4-BE49-F238E27FC236}">
              <a16:creationId xmlns:a16="http://schemas.microsoft.com/office/drawing/2014/main" id="{54C1C2A5-6BD2-4110-8C57-B20A3DD1F709}"/>
            </a:ext>
          </a:extLst>
        </xdr:cNvPr>
        <xdr:cNvCxnSpPr/>
      </xdr:nvCxnSpPr>
      <xdr:spPr>
        <a:xfrm>
          <a:off x="6819900" y="4867275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381000</xdr:colOff>
      <xdr:row>36</xdr:row>
      <xdr:rowOff>19050</xdr:rowOff>
    </xdr:from>
    <xdr:to>
      <xdr:col>12</xdr:col>
      <xdr:colOff>381000</xdr:colOff>
      <xdr:row>39</xdr:row>
      <xdr:rowOff>0</xdr:rowOff>
    </xdr:to>
    <xdr:cxnSp macro="">
      <xdr:nvCxnSpPr>
        <xdr:cNvPr id="2" name="Gerade Verbindung mit Pfeil 1">
          <a:extLst>
            <a:ext uri="{FF2B5EF4-FFF2-40B4-BE49-F238E27FC236}">
              <a16:creationId xmlns:a16="http://schemas.microsoft.com/office/drawing/2014/main" id="{10718812-E122-4642-9B46-C8AEEF22B465}"/>
            </a:ext>
          </a:extLst>
        </xdr:cNvPr>
        <xdr:cNvCxnSpPr/>
      </xdr:nvCxnSpPr>
      <xdr:spPr>
        <a:xfrm>
          <a:off x="6819900" y="4867275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381000</xdr:colOff>
      <xdr:row>36</xdr:row>
      <xdr:rowOff>19050</xdr:rowOff>
    </xdr:from>
    <xdr:to>
      <xdr:col>12</xdr:col>
      <xdr:colOff>381000</xdr:colOff>
      <xdr:row>39</xdr:row>
      <xdr:rowOff>0</xdr:rowOff>
    </xdr:to>
    <xdr:cxnSp macro="">
      <xdr:nvCxnSpPr>
        <xdr:cNvPr id="3" name="Gerade Verbindung mit Pfeil 2">
          <a:extLst>
            <a:ext uri="{FF2B5EF4-FFF2-40B4-BE49-F238E27FC236}">
              <a16:creationId xmlns:a16="http://schemas.microsoft.com/office/drawing/2014/main" id="{F7A03B10-0092-4B0D-AB09-EBA5D9F085AF}"/>
            </a:ext>
          </a:extLst>
        </xdr:cNvPr>
        <xdr:cNvCxnSpPr/>
      </xdr:nvCxnSpPr>
      <xdr:spPr>
        <a:xfrm>
          <a:off x="6819900" y="4867275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381000</xdr:colOff>
      <xdr:row>36</xdr:row>
      <xdr:rowOff>19050</xdr:rowOff>
    </xdr:from>
    <xdr:to>
      <xdr:col>12</xdr:col>
      <xdr:colOff>381000</xdr:colOff>
      <xdr:row>39</xdr:row>
      <xdr:rowOff>0</xdr:rowOff>
    </xdr:to>
    <xdr:cxnSp macro="">
      <xdr:nvCxnSpPr>
        <xdr:cNvPr id="4" name="Gerade Verbindung mit Pfeil 3">
          <a:extLst>
            <a:ext uri="{FF2B5EF4-FFF2-40B4-BE49-F238E27FC236}">
              <a16:creationId xmlns:a16="http://schemas.microsoft.com/office/drawing/2014/main" id="{63561882-EBA6-42C7-9C5D-96BA79413A69}"/>
            </a:ext>
          </a:extLst>
        </xdr:cNvPr>
        <xdr:cNvCxnSpPr/>
      </xdr:nvCxnSpPr>
      <xdr:spPr>
        <a:xfrm>
          <a:off x="6819900" y="4867275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381000</xdr:colOff>
      <xdr:row>36</xdr:row>
      <xdr:rowOff>19050</xdr:rowOff>
    </xdr:from>
    <xdr:to>
      <xdr:col>12</xdr:col>
      <xdr:colOff>381000</xdr:colOff>
      <xdr:row>39</xdr:row>
      <xdr:rowOff>0</xdr:rowOff>
    </xdr:to>
    <xdr:cxnSp macro="">
      <xdr:nvCxnSpPr>
        <xdr:cNvPr id="5" name="Gerade Verbindung mit Pfeil 4">
          <a:extLst>
            <a:ext uri="{FF2B5EF4-FFF2-40B4-BE49-F238E27FC236}">
              <a16:creationId xmlns:a16="http://schemas.microsoft.com/office/drawing/2014/main" id="{E476E360-17B2-4AE6-919F-683DFADF9BE9}"/>
            </a:ext>
          </a:extLst>
        </xdr:cNvPr>
        <xdr:cNvCxnSpPr/>
      </xdr:nvCxnSpPr>
      <xdr:spPr>
        <a:xfrm>
          <a:off x="6819900" y="4867275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381000</xdr:colOff>
      <xdr:row>36</xdr:row>
      <xdr:rowOff>19050</xdr:rowOff>
    </xdr:from>
    <xdr:to>
      <xdr:col>12</xdr:col>
      <xdr:colOff>381000</xdr:colOff>
      <xdr:row>39</xdr:row>
      <xdr:rowOff>0</xdr:rowOff>
    </xdr:to>
    <xdr:cxnSp macro="">
      <xdr:nvCxnSpPr>
        <xdr:cNvPr id="2" name="Gerade Verbindung mit Pfeil 1">
          <a:extLst>
            <a:ext uri="{FF2B5EF4-FFF2-40B4-BE49-F238E27FC236}">
              <a16:creationId xmlns:a16="http://schemas.microsoft.com/office/drawing/2014/main" id="{FDB126F1-A412-47AE-8455-BA594ED29588}"/>
            </a:ext>
          </a:extLst>
        </xdr:cNvPr>
        <xdr:cNvCxnSpPr/>
      </xdr:nvCxnSpPr>
      <xdr:spPr>
        <a:xfrm>
          <a:off x="6819900" y="4867275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381000</xdr:colOff>
      <xdr:row>36</xdr:row>
      <xdr:rowOff>19050</xdr:rowOff>
    </xdr:from>
    <xdr:to>
      <xdr:col>12</xdr:col>
      <xdr:colOff>381000</xdr:colOff>
      <xdr:row>39</xdr:row>
      <xdr:rowOff>0</xdr:rowOff>
    </xdr:to>
    <xdr:cxnSp macro="">
      <xdr:nvCxnSpPr>
        <xdr:cNvPr id="3" name="Gerade Verbindung mit Pfeil 2">
          <a:extLst>
            <a:ext uri="{FF2B5EF4-FFF2-40B4-BE49-F238E27FC236}">
              <a16:creationId xmlns:a16="http://schemas.microsoft.com/office/drawing/2014/main" id="{54D0EBA9-7F11-4A9B-91BF-14BD186D8C43}"/>
            </a:ext>
          </a:extLst>
        </xdr:cNvPr>
        <xdr:cNvCxnSpPr/>
      </xdr:nvCxnSpPr>
      <xdr:spPr>
        <a:xfrm>
          <a:off x="6819900" y="4867275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381000</xdr:colOff>
      <xdr:row>36</xdr:row>
      <xdr:rowOff>19050</xdr:rowOff>
    </xdr:from>
    <xdr:to>
      <xdr:col>12</xdr:col>
      <xdr:colOff>381000</xdr:colOff>
      <xdr:row>39</xdr:row>
      <xdr:rowOff>0</xdr:rowOff>
    </xdr:to>
    <xdr:cxnSp macro="">
      <xdr:nvCxnSpPr>
        <xdr:cNvPr id="4" name="Gerade Verbindung mit Pfeil 3">
          <a:extLst>
            <a:ext uri="{FF2B5EF4-FFF2-40B4-BE49-F238E27FC236}">
              <a16:creationId xmlns:a16="http://schemas.microsoft.com/office/drawing/2014/main" id="{156E7961-7F52-404D-9AFB-9618366AE48C}"/>
            </a:ext>
          </a:extLst>
        </xdr:cNvPr>
        <xdr:cNvCxnSpPr/>
      </xdr:nvCxnSpPr>
      <xdr:spPr>
        <a:xfrm>
          <a:off x="6819900" y="4867275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381000</xdr:colOff>
      <xdr:row>36</xdr:row>
      <xdr:rowOff>19050</xdr:rowOff>
    </xdr:from>
    <xdr:to>
      <xdr:col>12</xdr:col>
      <xdr:colOff>381000</xdr:colOff>
      <xdr:row>39</xdr:row>
      <xdr:rowOff>0</xdr:rowOff>
    </xdr:to>
    <xdr:cxnSp macro="">
      <xdr:nvCxnSpPr>
        <xdr:cNvPr id="5" name="Gerade Verbindung mit Pfeil 4">
          <a:extLst>
            <a:ext uri="{FF2B5EF4-FFF2-40B4-BE49-F238E27FC236}">
              <a16:creationId xmlns:a16="http://schemas.microsoft.com/office/drawing/2014/main" id="{13636042-B776-4FBD-AF61-B320BBEB8BBA}"/>
            </a:ext>
          </a:extLst>
        </xdr:cNvPr>
        <xdr:cNvCxnSpPr/>
      </xdr:nvCxnSpPr>
      <xdr:spPr>
        <a:xfrm>
          <a:off x="6819900" y="4867275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381000</xdr:colOff>
      <xdr:row>36</xdr:row>
      <xdr:rowOff>19050</xdr:rowOff>
    </xdr:from>
    <xdr:to>
      <xdr:col>12</xdr:col>
      <xdr:colOff>381000</xdr:colOff>
      <xdr:row>39</xdr:row>
      <xdr:rowOff>0</xdr:rowOff>
    </xdr:to>
    <xdr:cxnSp macro="">
      <xdr:nvCxnSpPr>
        <xdr:cNvPr id="2" name="Gerade Verbindung mit Pfeil 1">
          <a:extLst>
            <a:ext uri="{FF2B5EF4-FFF2-40B4-BE49-F238E27FC236}">
              <a16:creationId xmlns:a16="http://schemas.microsoft.com/office/drawing/2014/main" id="{F79BDDEF-7B5D-49EE-B3E4-E366DD8219E1}"/>
            </a:ext>
          </a:extLst>
        </xdr:cNvPr>
        <xdr:cNvCxnSpPr/>
      </xdr:nvCxnSpPr>
      <xdr:spPr>
        <a:xfrm>
          <a:off x="6819900" y="4867275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381000</xdr:colOff>
      <xdr:row>36</xdr:row>
      <xdr:rowOff>19050</xdr:rowOff>
    </xdr:from>
    <xdr:to>
      <xdr:col>12</xdr:col>
      <xdr:colOff>381000</xdr:colOff>
      <xdr:row>39</xdr:row>
      <xdr:rowOff>0</xdr:rowOff>
    </xdr:to>
    <xdr:cxnSp macro="">
      <xdr:nvCxnSpPr>
        <xdr:cNvPr id="3" name="Gerade Verbindung mit Pfeil 2">
          <a:extLst>
            <a:ext uri="{FF2B5EF4-FFF2-40B4-BE49-F238E27FC236}">
              <a16:creationId xmlns:a16="http://schemas.microsoft.com/office/drawing/2014/main" id="{FD1AA21F-0328-4419-B871-AEAFE58D2B53}"/>
            </a:ext>
          </a:extLst>
        </xdr:cNvPr>
        <xdr:cNvCxnSpPr/>
      </xdr:nvCxnSpPr>
      <xdr:spPr>
        <a:xfrm>
          <a:off x="6819900" y="4867275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381000</xdr:colOff>
      <xdr:row>36</xdr:row>
      <xdr:rowOff>19050</xdr:rowOff>
    </xdr:from>
    <xdr:to>
      <xdr:col>12</xdr:col>
      <xdr:colOff>381000</xdr:colOff>
      <xdr:row>39</xdr:row>
      <xdr:rowOff>0</xdr:rowOff>
    </xdr:to>
    <xdr:cxnSp macro="">
      <xdr:nvCxnSpPr>
        <xdr:cNvPr id="4" name="Gerade Verbindung mit Pfeil 3">
          <a:extLst>
            <a:ext uri="{FF2B5EF4-FFF2-40B4-BE49-F238E27FC236}">
              <a16:creationId xmlns:a16="http://schemas.microsoft.com/office/drawing/2014/main" id="{5AEF0AEC-2A12-4F73-A6F7-32DB79DD56A3}"/>
            </a:ext>
          </a:extLst>
        </xdr:cNvPr>
        <xdr:cNvCxnSpPr/>
      </xdr:nvCxnSpPr>
      <xdr:spPr>
        <a:xfrm>
          <a:off x="6819900" y="4867275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381000</xdr:colOff>
      <xdr:row>36</xdr:row>
      <xdr:rowOff>19050</xdr:rowOff>
    </xdr:from>
    <xdr:to>
      <xdr:col>12</xdr:col>
      <xdr:colOff>381000</xdr:colOff>
      <xdr:row>39</xdr:row>
      <xdr:rowOff>0</xdr:rowOff>
    </xdr:to>
    <xdr:cxnSp macro="">
      <xdr:nvCxnSpPr>
        <xdr:cNvPr id="5" name="Gerade Verbindung mit Pfeil 4">
          <a:extLst>
            <a:ext uri="{FF2B5EF4-FFF2-40B4-BE49-F238E27FC236}">
              <a16:creationId xmlns:a16="http://schemas.microsoft.com/office/drawing/2014/main" id="{DCAA72A1-D1E5-4BCF-80D9-28CDC5323F99}"/>
            </a:ext>
          </a:extLst>
        </xdr:cNvPr>
        <xdr:cNvCxnSpPr/>
      </xdr:nvCxnSpPr>
      <xdr:spPr>
        <a:xfrm>
          <a:off x="6819900" y="4867275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381000</xdr:colOff>
      <xdr:row>36</xdr:row>
      <xdr:rowOff>19050</xdr:rowOff>
    </xdr:from>
    <xdr:to>
      <xdr:col>12</xdr:col>
      <xdr:colOff>381000</xdr:colOff>
      <xdr:row>39</xdr:row>
      <xdr:rowOff>0</xdr:rowOff>
    </xdr:to>
    <xdr:cxnSp macro="">
      <xdr:nvCxnSpPr>
        <xdr:cNvPr id="2" name="Gerade Verbindung mit Pfeil 1">
          <a:extLst>
            <a:ext uri="{FF2B5EF4-FFF2-40B4-BE49-F238E27FC236}">
              <a16:creationId xmlns:a16="http://schemas.microsoft.com/office/drawing/2014/main" id="{1CB2A5A1-977A-47F4-89A2-D85B37A22FA7}"/>
            </a:ext>
          </a:extLst>
        </xdr:cNvPr>
        <xdr:cNvCxnSpPr/>
      </xdr:nvCxnSpPr>
      <xdr:spPr>
        <a:xfrm>
          <a:off x="6819900" y="4867275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381000</xdr:colOff>
      <xdr:row>36</xdr:row>
      <xdr:rowOff>19050</xdr:rowOff>
    </xdr:from>
    <xdr:to>
      <xdr:col>12</xdr:col>
      <xdr:colOff>381000</xdr:colOff>
      <xdr:row>39</xdr:row>
      <xdr:rowOff>0</xdr:rowOff>
    </xdr:to>
    <xdr:cxnSp macro="">
      <xdr:nvCxnSpPr>
        <xdr:cNvPr id="3" name="Gerade Verbindung mit Pfeil 2">
          <a:extLst>
            <a:ext uri="{FF2B5EF4-FFF2-40B4-BE49-F238E27FC236}">
              <a16:creationId xmlns:a16="http://schemas.microsoft.com/office/drawing/2014/main" id="{AB9AB16F-42B9-4F6D-8D06-99AB5D554BD8}"/>
            </a:ext>
          </a:extLst>
        </xdr:cNvPr>
        <xdr:cNvCxnSpPr/>
      </xdr:nvCxnSpPr>
      <xdr:spPr>
        <a:xfrm>
          <a:off x="6819900" y="4867275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381000</xdr:colOff>
      <xdr:row>36</xdr:row>
      <xdr:rowOff>19050</xdr:rowOff>
    </xdr:from>
    <xdr:to>
      <xdr:col>12</xdr:col>
      <xdr:colOff>381000</xdr:colOff>
      <xdr:row>39</xdr:row>
      <xdr:rowOff>0</xdr:rowOff>
    </xdr:to>
    <xdr:cxnSp macro="">
      <xdr:nvCxnSpPr>
        <xdr:cNvPr id="4" name="Gerade Verbindung mit Pfeil 3">
          <a:extLst>
            <a:ext uri="{FF2B5EF4-FFF2-40B4-BE49-F238E27FC236}">
              <a16:creationId xmlns:a16="http://schemas.microsoft.com/office/drawing/2014/main" id="{488E7FA4-26C8-446F-B762-CE70B6049AAF}"/>
            </a:ext>
          </a:extLst>
        </xdr:cNvPr>
        <xdr:cNvCxnSpPr/>
      </xdr:nvCxnSpPr>
      <xdr:spPr>
        <a:xfrm>
          <a:off x="6819900" y="4867275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381000</xdr:colOff>
      <xdr:row>36</xdr:row>
      <xdr:rowOff>19050</xdr:rowOff>
    </xdr:from>
    <xdr:to>
      <xdr:col>12</xdr:col>
      <xdr:colOff>381000</xdr:colOff>
      <xdr:row>39</xdr:row>
      <xdr:rowOff>0</xdr:rowOff>
    </xdr:to>
    <xdr:cxnSp macro="">
      <xdr:nvCxnSpPr>
        <xdr:cNvPr id="5" name="Gerade Verbindung mit Pfeil 4">
          <a:extLst>
            <a:ext uri="{FF2B5EF4-FFF2-40B4-BE49-F238E27FC236}">
              <a16:creationId xmlns:a16="http://schemas.microsoft.com/office/drawing/2014/main" id="{6225984D-5AC5-4689-BC1C-FCFC0BFB67A3}"/>
            </a:ext>
          </a:extLst>
        </xdr:cNvPr>
        <xdr:cNvCxnSpPr/>
      </xdr:nvCxnSpPr>
      <xdr:spPr>
        <a:xfrm>
          <a:off x="6819900" y="4867275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381000</xdr:colOff>
      <xdr:row>36</xdr:row>
      <xdr:rowOff>19050</xdr:rowOff>
    </xdr:from>
    <xdr:to>
      <xdr:col>12</xdr:col>
      <xdr:colOff>381000</xdr:colOff>
      <xdr:row>39</xdr:row>
      <xdr:rowOff>0</xdr:rowOff>
    </xdr:to>
    <xdr:cxnSp macro="">
      <xdr:nvCxnSpPr>
        <xdr:cNvPr id="2" name="Gerade Verbindung mit Pfeil 1">
          <a:extLst>
            <a:ext uri="{FF2B5EF4-FFF2-40B4-BE49-F238E27FC236}">
              <a16:creationId xmlns:a16="http://schemas.microsoft.com/office/drawing/2014/main" id="{A2C08D98-EC1F-4007-AB79-9205DAA1FA99}"/>
            </a:ext>
          </a:extLst>
        </xdr:cNvPr>
        <xdr:cNvCxnSpPr/>
      </xdr:nvCxnSpPr>
      <xdr:spPr>
        <a:xfrm>
          <a:off x="6819900" y="4867275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381000</xdr:colOff>
      <xdr:row>36</xdr:row>
      <xdr:rowOff>19050</xdr:rowOff>
    </xdr:from>
    <xdr:to>
      <xdr:col>12</xdr:col>
      <xdr:colOff>381000</xdr:colOff>
      <xdr:row>39</xdr:row>
      <xdr:rowOff>0</xdr:rowOff>
    </xdr:to>
    <xdr:cxnSp macro="">
      <xdr:nvCxnSpPr>
        <xdr:cNvPr id="3" name="Gerade Verbindung mit Pfeil 2">
          <a:extLst>
            <a:ext uri="{FF2B5EF4-FFF2-40B4-BE49-F238E27FC236}">
              <a16:creationId xmlns:a16="http://schemas.microsoft.com/office/drawing/2014/main" id="{BBE28D6A-EDAA-4358-8088-D5D97B9FC05A}"/>
            </a:ext>
          </a:extLst>
        </xdr:cNvPr>
        <xdr:cNvCxnSpPr/>
      </xdr:nvCxnSpPr>
      <xdr:spPr>
        <a:xfrm>
          <a:off x="6819900" y="4867275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381000</xdr:colOff>
      <xdr:row>36</xdr:row>
      <xdr:rowOff>19050</xdr:rowOff>
    </xdr:from>
    <xdr:to>
      <xdr:col>12</xdr:col>
      <xdr:colOff>381000</xdr:colOff>
      <xdr:row>39</xdr:row>
      <xdr:rowOff>0</xdr:rowOff>
    </xdr:to>
    <xdr:cxnSp macro="">
      <xdr:nvCxnSpPr>
        <xdr:cNvPr id="4" name="Gerade Verbindung mit Pfeil 3">
          <a:extLst>
            <a:ext uri="{FF2B5EF4-FFF2-40B4-BE49-F238E27FC236}">
              <a16:creationId xmlns:a16="http://schemas.microsoft.com/office/drawing/2014/main" id="{1F4FE06B-60C8-491D-BCAC-BF8310737911}"/>
            </a:ext>
          </a:extLst>
        </xdr:cNvPr>
        <xdr:cNvCxnSpPr/>
      </xdr:nvCxnSpPr>
      <xdr:spPr>
        <a:xfrm>
          <a:off x="6819900" y="4867275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381000</xdr:colOff>
      <xdr:row>36</xdr:row>
      <xdr:rowOff>19050</xdr:rowOff>
    </xdr:from>
    <xdr:to>
      <xdr:col>12</xdr:col>
      <xdr:colOff>381000</xdr:colOff>
      <xdr:row>39</xdr:row>
      <xdr:rowOff>0</xdr:rowOff>
    </xdr:to>
    <xdr:cxnSp macro="">
      <xdr:nvCxnSpPr>
        <xdr:cNvPr id="5" name="Gerade Verbindung mit Pfeil 4">
          <a:extLst>
            <a:ext uri="{FF2B5EF4-FFF2-40B4-BE49-F238E27FC236}">
              <a16:creationId xmlns:a16="http://schemas.microsoft.com/office/drawing/2014/main" id="{B79CFDC7-E1F9-4A06-A4E8-0540B29983FF}"/>
            </a:ext>
          </a:extLst>
        </xdr:cNvPr>
        <xdr:cNvCxnSpPr/>
      </xdr:nvCxnSpPr>
      <xdr:spPr>
        <a:xfrm>
          <a:off x="6819900" y="4867275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381000</xdr:colOff>
      <xdr:row>36</xdr:row>
      <xdr:rowOff>19050</xdr:rowOff>
    </xdr:from>
    <xdr:to>
      <xdr:col>12</xdr:col>
      <xdr:colOff>381000</xdr:colOff>
      <xdr:row>39</xdr:row>
      <xdr:rowOff>0</xdr:rowOff>
    </xdr:to>
    <xdr:cxnSp macro="">
      <xdr:nvCxnSpPr>
        <xdr:cNvPr id="2" name="Gerade Verbindung mit Pfeil 1">
          <a:extLst>
            <a:ext uri="{FF2B5EF4-FFF2-40B4-BE49-F238E27FC236}">
              <a16:creationId xmlns:a16="http://schemas.microsoft.com/office/drawing/2014/main" id="{03B0F74A-1B41-4DD4-A0C4-6549E19CBBC5}"/>
            </a:ext>
          </a:extLst>
        </xdr:cNvPr>
        <xdr:cNvCxnSpPr/>
      </xdr:nvCxnSpPr>
      <xdr:spPr>
        <a:xfrm>
          <a:off x="6819900" y="4867275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381000</xdr:colOff>
      <xdr:row>36</xdr:row>
      <xdr:rowOff>19050</xdr:rowOff>
    </xdr:from>
    <xdr:to>
      <xdr:col>12</xdr:col>
      <xdr:colOff>381000</xdr:colOff>
      <xdr:row>39</xdr:row>
      <xdr:rowOff>0</xdr:rowOff>
    </xdr:to>
    <xdr:cxnSp macro="">
      <xdr:nvCxnSpPr>
        <xdr:cNvPr id="3" name="Gerade Verbindung mit Pfeil 2">
          <a:extLst>
            <a:ext uri="{FF2B5EF4-FFF2-40B4-BE49-F238E27FC236}">
              <a16:creationId xmlns:a16="http://schemas.microsoft.com/office/drawing/2014/main" id="{B3ECDD31-7D3B-4FEE-BAD4-C64FE057E09E}"/>
            </a:ext>
          </a:extLst>
        </xdr:cNvPr>
        <xdr:cNvCxnSpPr/>
      </xdr:nvCxnSpPr>
      <xdr:spPr>
        <a:xfrm>
          <a:off x="6819900" y="4867275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381000</xdr:colOff>
      <xdr:row>36</xdr:row>
      <xdr:rowOff>19050</xdr:rowOff>
    </xdr:from>
    <xdr:to>
      <xdr:col>12</xdr:col>
      <xdr:colOff>381000</xdr:colOff>
      <xdr:row>39</xdr:row>
      <xdr:rowOff>0</xdr:rowOff>
    </xdr:to>
    <xdr:cxnSp macro="">
      <xdr:nvCxnSpPr>
        <xdr:cNvPr id="4" name="Gerade Verbindung mit Pfeil 3">
          <a:extLst>
            <a:ext uri="{FF2B5EF4-FFF2-40B4-BE49-F238E27FC236}">
              <a16:creationId xmlns:a16="http://schemas.microsoft.com/office/drawing/2014/main" id="{CD8FF3C1-0A54-4294-92D7-270D59A0917D}"/>
            </a:ext>
          </a:extLst>
        </xdr:cNvPr>
        <xdr:cNvCxnSpPr/>
      </xdr:nvCxnSpPr>
      <xdr:spPr>
        <a:xfrm>
          <a:off x="6819900" y="4867275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381000</xdr:colOff>
      <xdr:row>36</xdr:row>
      <xdr:rowOff>19050</xdr:rowOff>
    </xdr:from>
    <xdr:to>
      <xdr:col>12</xdr:col>
      <xdr:colOff>381000</xdr:colOff>
      <xdr:row>39</xdr:row>
      <xdr:rowOff>0</xdr:rowOff>
    </xdr:to>
    <xdr:cxnSp macro="">
      <xdr:nvCxnSpPr>
        <xdr:cNvPr id="5" name="Gerade Verbindung mit Pfeil 4">
          <a:extLst>
            <a:ext uri="{FF2B5EF4-FFF2-40B4-BE49-F238E27FC236}">
              <a16:creationId xmlns:a16="http://schemas.microsoft.com/office/drawing/2014/main" id="{4059A6D6-E484-49F9-BC42-21F927DAFCA7}"/>
            </a:ext>
          </a:extLst>
        </xdr:cNvPr>
        <xdr:cNvCxnSpPr/>
      </xdr:nvCxnSpPr>
      <xdr:spPr>
        <a:xfrm>
          <a:off x="6819900" y="4867275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drawing" Target="../drawings/drawing10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2F81CB-B3C2-4AC3-9823-02D02F20CEEB}">
  <dimension ref="A1:X87"/>
  <sheetViews>
    <sheetView tabSelected="1" workbookViewId="0">
      <selection activeCell="C3" sqref="C3:F3"/>
    </sheetView>
  </sheetViews>
  <sheetFormatPr baseColWidth="10" defaultRowHeight="15" x14ac:dyDescent="0.25"/>
  <cols>
    <col min="1" max="1" width="2.28515625" style="18" customWidth="1"/>
    <col min="2" max="2" width="3.7109375" style="18" customWidth="1"/>
    <col min="3" max="3" width="9.140625" style="18" customWidth="1"/>
    <col min="4" max="4" width="18.7109375" style="18" customWidth="1"/>
    <col min="5" max="5" width="10.7109375" style="18" customWidth="1"/>
    <col min="6" max="6" width="4.28515625" style="19" customWidth="1"/>
    <col min="7" max="7" width="10.7109375" style="18" customWidth="1"/>
    <col min="8" max="8" width="5.140625" style="18" customWidth="1"/>
    <col min="9" max="9" width="10.140625" style="18" customWidth="1"/>
    <col min="10" max="10" width="5.140625" customWidth="1"/>
    <col min="12" max="12" width="5.140625" customWidth="1"/>
    <col min="14" max="14" width="1.42578125" customWidth="1"/>
    <col min="15" max="15" width="6" customWidth="1"/>
    <col min="17" max="21" width="0" hidden="1" customWidth="1"/>
  </cols>
  <sheetData>
    <row r="1" spans="1:24" s="18" customFormat="1" ht="12.75" x14ac:dyDescent="0.2">
      <c r="A1" s="1"/>
      <c r="B1" s="2" t="s">
        <v>0</v>
      </c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101"/>
      <c r="S1" s="102"/>
      <c r="T1" s="102"/>
    </row>
    <row r="2" spans="1:24" s="18" customFormat="1" ht="12.75" x14ac:dyDescent="0.2">
      <c r="A2" s="4"/>
      <c r="B2" s="5" t="s">
        <v>1</v>
      </c>
      <c r="C2" s="5"/>
      <c r="D2" s="5"/>
      <c r="E2" s="6"/>
      <c r="F2" s="6"/>
      <c r="G2" s="6"/>
      <c r="H2" s="6"/>
      <c r="I2" s="6"/>
      <c r="J2" s="6"/>
      <c r="K2" s="6"/>
      <c r="L2" s="6"/>
      <c r="M2" s="6"/>
      <c r="N2" s="103"/>
      <c r="S2" s="102"/>
      <c r="T2" s="102"/>
    </row>
    <row r="3" spans="1:24" s="105" customFormat="1" ht="18" customHeight="1" x14ac:dyDescent="0.2">
      <c r="A3" s="7" t="s">
        <v>2</v>
      </c>
      <c r="B3" s="8"/>
      <c r="C3" s="9"/>
      <c r="D3" s="10"/>
      <c r="E3" s="10"/>
      <c r="F3" s="11"/>
      <c r="G3" s="12" t="s">
        <v>3</v>
      </c>
      <c r="H3" s="9"/>
      <c r="I3" s="10"/>
      <c r="J3" s="10"/>
      <c r="K3" s="10"/>
      <c r="L3" s="10"/>
      <c r="M3" s="11"/>
      <c r="N3" s="104"/>
      <c r="P3" s="106" t="s">
        <v>60</v>
      </c>
      <c r="Q3" s="106"/>
      <c r="R3" s="106"/>
      <c r="S3" s="107"/>
      <c r="T3" s="107"/>
      <c r="U3" s="106"/>
      <c r="V3" s="106"/>
      <c r="W3" s="106"/>
      <c r="X3" s="106"/>
    </row>
    <row r="4" spans="1:24" s="105" customFormat="1" ht="5.25" customHeight="1" x14ac:dyDescent="0.2">
      <c r="A4" s="13"/>
      <c r="B4" s="14"/>
      <c r="C4" s="15"/>
      <c r="D4" s="15"/>
      <c r="E4" s="12"/>
      <c r="F4" s="14"/>
      <c r="G4" s="14"/>
      <c r="H4" s="12"/>
      <c r="I4" s="12"/>
      <c r="J4" s="108"/>
      <c r="K4" s="12"/>
      <c r="L4" s="108"/>
      <c r="M4" s="108"/>
      <c r="N4" s="104"/>
      <c r="S4" s="109"/>
      <c r="T4" s="109"/>
    </row>
    <row r="5" spans="1:24" s="105" customFormat="1" ht="18" customHeight="1" x14ac:dyDescent="0.2">
      <c r="A5" s="13" t="s">
        <v>4</v>
      </c>
      <c r="B5" s="14"/>
      <c r="C5" s="15"/>
      <c r="D5" s="9"/>
      <c r="E5" s="10"/>
      <c r="F5" s="10"/>
      <c r="G5" s="10"/>
      <c r="H5" s="10"/>
      <c r="I5" s="10"/>
      <c r="J5" s="10"/>
      <c r="K5" s="10"/>
      <c r="L5" s="10"/>
      <c r="M5" s="11"/>
      <c r="N5" s="104"/>
      <c r="S5" s="109"/>
      <c r="T5" s="109"/>
    </row>
    <row r="6" spans="1:24" s="105" customFormat="1" ht="5.25" customHeight="1" x14ac:dyDescent="0.2">
      <c r="A6" s="13"/>
      <c r="B6" s="14"/>
      <c r="C6" s="15"/>
      <c r="D6" s="15"/>
      <c r="E6" s="12"/>
      <c r="F6" s="14"/>
      <c r="G6" s="14"/>
      <c r="H6" s="12"/>
      <c r="I6" s="12"/>
      <c r="J6" s="108"/>
      <c r="K6" s="12"/>
      <c r="L6" s="108"/>
      <c r="M6" s="108"/>
      <c r="N6" s="104"/>
      <c r="S6" s="109"/>
      <c r="T6" s="109"/>
    </row>
    <row r="7" spans="1:24" s="105" customFormat="1" ht="18" customHeight="1" x14ac:dyDescent="0.2">
      <c r="A7" s="13" t="s">
        <v>5</v>
      </c>
      <c r="B7" s="14"/>
      <c r="C7" s="15"/>
      <c r="D7" s="9"/>
      <c r="E7" s="10"/>
      <c r="F7" s="10"/>
      <c r="G7" s="10"/>
      <c r="H7" s="10"/>
      <c r="I7" s="10"/>
      <c r="J7" s="10"/>
      <c r="K7" s="10"/>
      <c r="L7" s="10"/>
      <c r="M7" s="11"/>
      <c r="N7" s="104"/>
      <c r="P7" s="110" t="s">
        <v>61</v>
      </c>
      <c r="S7" s="109"/>
      <c r="T7" s="109"/>
      <c r="V7" s="110"/>
      <c r="W7" s="110"/>
      <c r="X7" s="110"/>
    </row>
    <row r="8" spans="1:24" s="105" customFormat="1" ht="5.25" customHeight="1" thickBot="1" x14ac:dyDescent="0.25">
      <c r="A8" s="16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11"/>
      <c r="S8" s="109"/>
      <c r="T8" s="109"/>
    </row>
    <row r="9" spans="1:24" s="18" customFormat="1" ht="13.5" thickBot="1" x14ac:dyDescent="0.25">
      <c r="F9" s="19"/>
      <c r="S9" s="102"/>
      <c r="T9" s="102"/>
    </row>
    <row r="10" spans="1:24" s="32" customFormat="1" ht="12.75" x14ac:dyDescent="0.2">
      <c r="A10" s="1"/>
      <c r="B10" s="20" t="s">
        <v>6</v>
      </c>
      <c r="C10" s="2"/>
      <c r="D10" s="3"/>
      <c r="E10" s="3"/>
      <c r="F10" s="21"/>
      <c r="G10" s="3"/>
      <c r="H10" s="3"/>
      <c r="I10" s="3"/>
      <c r="J10" s="3"/>
      <c r="K10" s="3"/>
      <c r="L10" s="3"/>
      <c r="M10" s="3"/>
      <c r="N10" s="101"/>
      <c r="P10" s="150" t="s">
        <v>61</v>
      </c>
      <c r="Q10" s="151"/>
      <c r="R10" s="151"/>
      <c r="S10" s="152"/>
      <c r="T10" s="152"/>
      <c r="U10" s="151"/>
      <c r="V10" s="151"/>
      <c r="W10" s="151"/>
      <c r="X10" s="151"/>
    </row>
    <row r="11" spans="1:24" s="18" customFormat="1" ht="12.75" x14ac:dyDescent="0.2">
      <c r="A11" s="4"/>
      <c r="B11" s="22" t="s">
        <v>7</v>
      </c>
      <c r="C11" s="5"/>
      <c r="D11" s="6"/>
      <c r="E11" s="6"/>
      <c r="F11" s="23"/>
      <c r="G11" s="6"/>
      <c r="H11" s="6"/>
      <c r="I11" s="24"/>
      <c r="J11" s="112"/>
      <c r="K11" s="24"/>
      <c r="L11" s="112"/>
      <c r="M11" s="112"/>
      <c r="N11" s="103"/>
      <c r="S11" s="102"/>
      <c r="T11" s="102"/>
    </row>
    <row r="12" spans="1:24" s="91" customFormat="1" ht="13.5" customHeight="1" x14ac:dyDescent="0.2">
      <c r="A12" s="25"/>
      <c r="B12" s="26"/>
      <c r="C12" s="26"/>
      <c r="D12" s="26"/>
      <c r="E12" s="27" t="s">
        <v>8</v>
      </c>
      <c r="F12" s="27"/>
      <c r="G12" s="27"/>
      <c r="H12" s="26"/>
      <c r="I12" s="113"/>
      <c r="J12" s="113"/>
      <c r="K12" s="114"/>
      <c r="L12" s="115"/>
      <c r="M12" s="115"/>
      <c r="N12" s="116"/>
      <c r="S12" s="117"/>
      <c r="T12" s="117"/>
    </row>
    <row r="13" spans="1:24" s="18" customFormat="1" ht="3.75" customHeight="1" x14ac:dyDescent="0.2">
      <c r="A13" s="28"/>
      <c r="B13" s="29"/>
      <c r="C13" s="29"/>
      <c r="D13" s="29"/>
      <c r="E13" s="29"/>
      <c r="F13" s="30"/>
      <c r="G13" s="29"/>
      <c r="H13" s="29"/>
      <c r="I13" s="29"/>
      <c r="J13" s="29"/>
      <c r="K13" s="29"/>
      <c r="L13" s="29"/>
      <c r="M13" s="29"/>
      <c r="N13" s="118"/>
      <c r="S13" s="102"/>
      <c r="T13" s="102"/>
    </row>
    <row r="14" spans="1:24" s="18" customFormat="1" ht="3.75" customHeight="1" x14ac:dyDescent="0.2">
      <c r="A14" s="31"/>
      <c r="B14" s="32"/>
      <c r="C14" s="32"/>
      <c r="D14" s="32"/>
      <c r="E14" s="32"/>
      <c r="F14" s="33"/>
      <c r="G14" s="32"/>
      <c r="H14" s="32"/>
      <c r="I14" s="32"/>
      <c r="J14" s="32"/>
      <c r="K14" s="32"/>
      <c r="L14" s="32"/>
      <c r="M14" s="32"/>
      <c r="N14" s="119"/>
      <c r="S14" s="102"/>
      <c r="T14" s="102"/>
    </row>
    <row r="15" spans="1:24" s="18" customFormat="1" ht="12.75" x14ac:dyDescent="0.2">
      <c r="A15" s="31"/>
      <c r="B15" s="34" t="s">
        <v>9</v>
      </c>
      <c r="C15" s="32"/>
      <c r="D15" s="32"/>
      <c r="E15" s="32"/>
      <c r="F15" s="33"/>
      <c r="G15" s="32"/>
      <c r="H15" s="32"/>
      <c r="I15" s="32"/>
      <c r="J15" s="32"/>
      <c r="K15" s="32"/>
      <c r="L15" s="32"/>
      <c r="M15" s="32"/>
      <c r="N15" s="119"/>
      <c r="S15" s="102"/>
      <c r="T15" s="102"/>
    </row>
    <row r="16" spans="1:24" s="18" customFormat="1" ht="15" customHeight="1" x14ac:dyDescent="0.2">
      <c r="A16" s="31"/>
      <c r="B16" s="26" t="s">
        <v>10</v>
      </c>
      <c r="C16" s="32"/>
      <c r="D16" s="32"/>
      <c r="E16" s="32"/>
      <c r="F16" s="33"/>
      <c r="G16" s="32"/>
      <c r="H16" s="26"/>
      <c r="I16" s="113"/>
      <c r="J16" s="113"/>
      <c r="K16" s="114"/>
      <c r="L16" s="115"/>
      <c r="M16" s="115"/>
      <c r="N16" s="119"/>
      <c r="S16" s="102"/>
      <c r="T16" s="102"/>
    </row>
    <row r="17" spans="1:20" s="91" customFormat="1" ht="6" customHeight="1" x14ac:dyDescent="0.2">
      <c r="A17" s="25"/>
      <c r="B17" s="26"/>
      <c r="C17" s="26"/>
      <c r="D17" s="26"/>
      <c r="E17" s="26"/>
      <c r="F17" s="35"/>
      <c r="G17" s="26"/>
      <c r="H17" s="26"/>
      <c r="I17" s="26"/>
      <c r="J17" s="26"/>
      <c r="K17" s="26"/>
      <c r="L17" s="26"/>
      <c r="M17" s="26"/>
      <c r="N17" s="116"/>
      <c r="S17" s="117"/>
      <c r="T17" s="117"/>
    </row>
    <row r="18" spans="1:20" s="18" customFormat="1" ht="15" customHeight="1" x14ac:dyDescent="0.2">
      <c r="A18" s="31"/>
      <c r="B18" s="26" t="s">
        <v>11</v>
      </c>
      <c r="C18" s="32"/>
      <c r="D18" s="32"/>
      <c r="E18" s="120"/>
      <c r="F18" s="120"/>
      <c r="G18" s="120"/>
      <c r="H18" s="120"/>
      <c r="I18" s="120"/>
      <c r="J18" s="120"/>
      <c r="K18" s="120"/>
      <c r="L18" s="120"/>
      <c r="M18" s="120"/>
      <c r="N18" s="119"/>
      <c r="S18" s="102"/>
      <c r="T18" s="102"/>
    </row>
    <row r="19" spans="1:20" s="18" customFormat="1" ht="3.75" customHeight="1" x14ac:dyDescent="0.2">
      <c r="A19" s="28"/>
      <c r="B19" s="29"/>
      <c r="C19" s="29"/>
      <c r="D19" s="29"/>
      <c r="E19" s="29"/>
      <c r="F19" s="30"/>
      <c r="G19" s="29"/>
      <c r="H19" s="29"/>
      <c r="I19" s="29"/>
      <c r="J19" s="29"/>
      <c r="K19" s="29"/>
      <c r="L19" s="29"/>
      <c r="M19" s="29"/>
      <c r="N19" s="118"/>
      <c r="S19" s="102"/>
      <c r="T19" s="102"/>
    </row>
    <row r="20" spans="1:20" s="18" customFormat="1" ht="12.75" x14ac:dyDescent="0.2">
      <c r="A20" s="31"/>
      <c r="B20" s="34" t="s">
        <v>12</v>
      </c>
      <c r="C20" s="32"/>
      <c r="D20" s="32"/>
      <c r="E20" s="32"/>
      <c r="F20" s="33"/>
      <c r="G20" s="32"/>
      <c r="H20" s="32"/>
      <c r="I20" s="32"/>
      <c r="J20" s="32"/>
      <c r="K20" s="32"/>
      <c r="L20" s="32"/>
      <c r="M20" s="32"/>
      <c r="N20" s="119"/>
      <c r="S20" s="102"/>
      <c r="T20" s="102"/>
    </row>
    <row r="21" spans="1:20" s="105" customFormat="1" ht="15" customHeight="1" x14ac:dyDescent="0.2">
      <c r="A21" s="36"/>
      <c r="B21" s="22" t="s">
        <v>13</v>
      </c>
      <c r="C21" s="37"/>
      <c r="D21" s="37"/>
      <c r="E21" s="37"/>
      <c r="F21" s="38"/>
      <c r="G21" s="37"/>
      <c r="H21" s="37"/>
      <c r="I21" s="37"/>
      <c r="J21" s="37"/>
      <c r="K21" s="37"/>
      <c r="L21" s="37"/>
      <c r="M21" s="37"/>
      <c r="N21" s="121"/>
      <c r="S21" s="109"/>
      <c r="T21" s="109"/>
    </row>
    <row r="22" spans="1:20" s="105" customFormat="1" ht="4.5" customHeight="1" x14ac:dyDescent="0.2">
      <c r="A22" s="39"/>
      <c r="B22" s="40"/>
      <c r="C22" s="15"/>
      <c r="D22" s="15"/>
      <c r="E22" s="15"/>
      <c r="F22" s="41"/>
      <c r="G22" s="15"/>
      <c r="H22" s="15"/>
      <c r="I22" s="15"/>
      <c r="J22" s="15"/>
      <c r="K22" s="15"/>
      <c r="L22" s="15"/>
      <c r="M22" s="15"/>
      <c r="N22" s="104"/>
      <c r="S22" s="109"/>
      <c r="T22" s="109"/>
    </row>
    <row r="23" spans="1:20" s="91" customFormat="1" ht="15" customHeight="1" x14ac:dyDescent="0.2">
      <c r="A23" s="25"/>
      <c r="B23" s="42"/>
      <c r="C23" s="26" t="s">
        <v>14</v>
      </c>
      <c r="D23" s="26"/>
      <c r="E23" s="43"/>
      <c r="F23" s="35"/>
      <c r="G23" s="26" t="s">
        <v>15</v>
      </c>
      <c r="H23" s="26"/>
      <c r="I23" s="26"/>
      <c r="J23" s="26"/>
      <c r="K23" s="62" t="s">
        <v>62</v>
      </c>
      <c r="L23" s="122"/>
      <c r="M23" s="123"/>
      <c r="N23" s="116"/>
      <c r="S23" s="117"/>
      <c r="T23" s="117"/>
    </row>
    <row r="24" spans="1:20" s="18" customFormat="1" ht="4.5" customHeight="1" x14ac:dyDescent="0.2">
      <c r="A24" s="31"/>
      <c r="B24" s="32"/>
      <c r="C24" s="32"/>
      <c r="D24" s="32"/>
      <c r="E24" s="32"/>
      <c r="F24" s="33"/>
      <c r="G24" s="32"/>
      <c r="H24" s="32"/>
      <c r="I24" s="32"/>
      <c r="J24" s="32"/>
      <c r="K24" s="32"/>
      <c r="L24" s="32"/>
      <c r="M24" s="32"/>
      <c r="N24" s="119"/>
      <c r="S24" s="102"/>
      <c r="T24" s="102"/>
    </row>
    <row r="25" spans="1:20" s="91" customFormat="1" ht="15" customHeight="1" x14ac:dyDescent="0.2">
      <c r="A25" s="25"/>
      <c r="B25" s="42"/>
      <c r="C25" s="26" t="s">
        <v>16</v>
      </c>
      <c r="D25" s="26"/>
      <c r="E25" s="43"/>
      <c r="F25" s="35"/>
      <c r="G25" s="26" t="s">
        <v>17</v>
      </c>
      <c r="H25" s="26"/>
      <c r="I25" s="26"/>
      <c r="J25" s="26"/>
      <c r="K25" s="26"/>
      <c r="L25" s="26"/>
      <c r="M25" s="26"/>
      <c r="N25" s="116"/>
      <c r="S25" s="117"/>
      <c r="T25" s="117"/>
    </row>
    <row r="26" spans="1:20" s="18" customFormat="1" ht="4.5" customHeight="1" x14ac:dyDescent="0.2">
      <c r="A26" s="31"/>
      <c r="B26" s="29"/>
      <c r="C26" s="29"/>
      <c r="D26" s="29"/>
      <c r="E26" s="29"/>
      <c r="F26" s="30"/>
      <c r="G26" s="29"/>
      <c r="H26" s="29"/>
      <c r="I26" s="29"/>
      <c r="J26" s="29"/>
      <c r="K26" s="29"/>
      <c r="L26" s="29"/>
      <c r="M26" s="29"/>
      <c r="N26" s="118"/>
      <c r="S26" s="102"/>
      <c r="T26" s="102"/>
    </row>
    <row r="27" spans="1:20" s="18" customFormat="1" ht="3.75" customHeight="1" x14ac:dyDescent="0.2">
      <c r="A27" s="31"/>
      <c r="B27" s="32"/>
      <c r="C27" s="32"/>
      <c r="D27" s="32"/>
      <c r="E27" s="32"/>
      <c r="F27" s="33"/>
      <c r="G27" s="32"/>
      <c r="H27" s="32"/>
      <c r="I27" s="32"/>
      <c r="J27" s="32"/>
      <c r="K27" s="32"/>
      <c r="L27" s="32"/>
      <c r="M27" s="32"/>
      <c r="N27" s="119"/>
      <c r="S27" s="102"/>
      <c r="T27" s="102"/>
    </row>
    <row r="28" spans="1:20" s="18" customFormat="1" ht="12.75" x14ac:dyDescent="0.2">
      <c r="A28" s="31"/>
      <c r="B28" s="40" t="s">
        <v>18</v>
      </c>
      <c r="C28" s="32"/>
      <c r="D28" s="32"/>
      <c r="E28" s="32"/>
      <c r="F28" s="33"/>
      <c r="G28" s="32"/>
      <c r="H28" s="32"/>
      <c r="I28" s="32"/>
      <c r="J28" s="32"/>
      <c r="K28" s="32"/>
      <c r="L28" s="32"/>
      <c r="M28" s="32"/>
      <c r="N28" s="119"/>
      <c r="S28" s="102"/>
      <c r="T28" s="102"/>
    </row>
    <row r="29" spans="1:20" s="91" customFormat="1" ht="15" customHeight="1" x14ac:dyDescent="0.2">
      <c r="A29" s="25"/>
      <c r="B29" s="42"/>
      <c r="C29" s="26" t="s">
        <v>19</v>
      </c>
      <c r="D29" s="26"/>
      <c r="E29" s="44">
        <v>38</v>
      </c>
      <c r="F29" s="35"/>
      <c r="G29" s="26" t="s">
        <v>20</v>
      </c>
      <c r="H29" s="26"/>
      <c r="I29" s="26"/>
      <c r="J29" s="26"/>
      <c r="K29" s="26"/>
      <c r="L29" s="26"/>
      <c r="M29" s="26"/>
      <c r="N29" s="116"/>
      <c r="S29" s="117"/>
      <c r="T29" s="117"/>
    </row>
    <row r="30" spans="1:20" s="18" customFormat="1" ht="4.5" customHeight="1" x14ac:dyDescent="0.2">
      <c r="A30" s="28"/>
      <c r="B30" s="29"/>
      <c r="C30" s="29"/>
      <c r="D30" s="29"/>
      <c r="E30" s="29"/>
      <c r="F30" s="30"/>
      <c r="G30" s="29"/>
      <c r="H30" s="29"/>
      <c r="I30" s="29"/>
      <c r="J30" s="29"/>
      <c r="K30" s="29"/>
      <c r="L30" s="29"/>
      <c r="M30" s="29"/>
      <c r="N30" s="118"/>
      <c r="S30" s="102"/>
      <c r="T30" s="102"/>
    </row>
    <row r="31" spans="1:20" s="32" customFormat="1" ht="12.75" x14ac:dyDescent="0.2">
      <c r="A31" s="31"/>
      <c r="B31" s="34" t="s">
        <v>21</v>
      </c>
      <c r="F31" s="33"/>
      <c r="N31" s="119"/>
      <c r="S31" s="124"/>
      <c r="T31" s="124"/>
    </row>
    <row r="32" spans="1:20" s="105" customFormat="1" ht="15" customHeight="1" x14ac:dyDescent="0.2">
      <c r="A32" s="36"/>
      <c r="B32" s="22" t="s">
        <v>22</v>
      </c>
      <c r="C32" s="37"/>
      <c r="D32" s="37"/>
      <c r="E32" s="37"/>
      <c r="F32" s="38"/>
      <c r="G32" s="37"/>
      <c r="H32" s="37"/>
      <c r="I32" s="37"/>
      <c r="J32" s="37"/>
      <c r="K32" s="37"/>
      <c r="L32" s="37"/>
      <c r="M32" s="37"/>
      <c r="N32" s="121"/>
      <c r="S32" s="109"/>
      <c r="T32" s="109"/>
    </row>
    <row r="33" spans="1:21" s="105" customFormat="1" ht="3.75" customHeight="1" x14ac:dyDescent="0.2">
      <c r="A33" s="39"/>
      <c r="B33" s="15"/>
      <c r="C33" s="15"/>
      <c r="D33" s="15"/>
      <c r="E33" s="15"/>
      <c r="F33" s="41"/>
      <c r="G33" s="15"/>
      <c r="H33" s="15"/>
      <c r="I33" s="15"/>
      <c r="J33" s="15"/>
      <c r="K33" s="15"/>
      <c r="L33" s="15"/>
      <c r="M33" s="15"/>
      <c r="N33" s="104"/>
      <c r="S33" s="109"/>
      <c r="T33" s="109"/>
    </row>
    <row r="34" spans="1:21" s="18" customFormat="1" ht="12.75" x14ac:dyDescent="0.2">
      <c r="A34" s="31"/>
      <c r="B34" s="32"/>
      <c r="C34" s="32"/>
      <c r="D34" s="45" t="s">
        <v>23</v>
      </c>
      <c r="E34" s="46"/>
      <c r="F34" s="47"/>
      <c r="G34" s="46"/>
      <c r="H34" s="32"/>
      <c r="I34" s="46"/>
      <c r="J34" s="32"/>
      <c r="K34" s="46"/>
      <c r="L34" s="32"/>
      <c r="M34" s="125" t="s">
        <v>63</v>
      </c>
      <c r="N34" s="119"/>
      <c r="S34" s="102"/>
      <c r="T34" s="102"/>
    </row>
    <row r="35" spans="1:21" s="91" customFormat="1" ht="11.25" x14ac:dyDescent="0.2">
      <c r="A35" s="25"/>
      <c r="B35" s="26" t="s">
        <v>8</v>
      </c>
      <c r="C35" s="26"/>
      <c r="D35" s="26"/>
      <c r="E35" s="44"/>
      <c r="F35" s="35"/>
      <c r="G35" s="48"/>
      <c r="H35" s="26"/>
      <c r="I35" s="48"/>
      <c r="J35" s="26"/>
      <c r="K35" s="48"/>
      <c r="L35" s="26"/>
      <c r="M35" s="126"/>
      <c r="N35" s="116"/>
      <c r="S35" s="117"/>
      <c r="T35" s="117"/>
    </row>
    <row r="36" spans="1:21" s="91" customFormat="1" ht="11.25" x14ac:dyDescent="0.2">
      <c r="A36" s="25"/>
      <c r="B36" s="26" t="s">
        <v>24</v>
      </c>
      <c r="C36" s="26"/>
      <c r="D36" s="26"/>
      <c r="E36" s="44"/>
      <c r="F36" s="35"/>
      <c r="G36" s="48"/>
      <c r="H36" s="26"/>
      <c r="I36" s="48"/>
      <c r="J36" s="26"/>
      <c r="K36" s="48"/>
      <c r="L36" s="26"/>
      <c r="M36" s="127"/>
      <c r="N36" s="116"/>
      <c r="S36" s="117"/>
      <c r="T36" s="117"/>
    </row>
    <row r="37" spans="1:21" ht="3.75" customHeight="1" x14ac:dyDescent="0.25">
      <c r="A37" s="49"/>
      <c r="B37" s="50"/>
      <c r="C37" s="50"/>
      <c r="D37" s="50"/>
      <c r="E37" s="51"/>
      <c r="F37" s="52"/>
      <c r="G37" s="50"/>
      <c r="H37" s="50"/>
      <c r="I37" s="50"/>
      <c r="J37" s="148"/>
      <c r="K37" s="148"/>
      <c r="L37" s="148"/>
      <c r="M37" s="148"/>
      <c r="N37" s="149"/>
    </row>
    <row r="38" spans="1:21" ht="3.75" customHeight="1" x14ac:dyDescent="0.25">
      <c r="A38" s="25"/>
      <c r="B38" s="26"/>
      <c r="C38" s="26"/>
      <c r="D38" s="26"/>
      <c r="E38" s="26"/>
      <c r="F38" s="35"/>
      <c r="G38" s="26"/>
      <c r="H38" s="26"/>
      <c r="I38" s="26"/>
      <c r="J38" s="148"/>
      <c r="K38" s="148"/>
      <c r="L38" s="148"/>
      <c r="M38" s="148"/>
      <c r="N38" s="149"/>
    </row>
    <row r="39" spans="1:21" x14ac:dyDescent="0.25">
      <c r="A39" s="39"/>
      <c r="B39" s="40" t="s">
        <v>25</v>
      </c>
      <c r="C39" s="15"/>
      <c r="D39" s="15"/>
      <c r="E39" s="53"/>
      <c r="F39" s="41"/>
      <c r="G39" s="15"/>
      <c r="H39" s="15"/>
      <c r="I39" s="15"/>
      <c r="J39" s="148"/>
      <c r="K39" s="148"/>
      <c r="L39" s="148"/>
      <c r="M39" s="148"/>
      <c r="N39" s="149"/>
      <c r="R39" s="105"/>
      <c r="S39" s="128">
        <f>E29/40</f>
        <v>0.95</v>
      </c>
      <c r="T39" s="128">
        <v>1</v>
      </c>
      <c r="U39" s="105"/>
    </row>
    <row r="40" spans="1:21" ht="3.75" customHeight="1" x14ac:dyDescent="0.25">
      <c r="A40" s="25"/>
      <c r="B40" s="26"/>
      <c r="C40" s="26"/>
      <c r="D40" s="26"/>
      <c r="E40" s="26"/>
      <c r="F40" s="35"/>
      <c r="G40" s="26"/>
      <c r="H40" s="26"/>
      <c r="I40" s="26"/>
      <c r="J40" s="148"/>
      <c r="K40" s="148"/>
      <c r="L40" s="148"/>
      <c r="M40" s="148"/>
      <c r="N40" s="149"/>
      <c r="R40" s="91"/>
      <c r="S40" s="128"/>
      <c r="T40" s="128"/>
      <c r="U40" s="91"/>
    </row>
    <row r="41" spans="1:21" x14ac:dyDescent="0.25">
      <c r="A41" s="25"/>
      <c r="B41" s="26" t="s">
        <v>26</v>
      </c>
      <c r="C41" s="26"/>
      <c r="D41" s="26"/>
      <c r="E41" s="54"/>
      <c r="F41" s="55" t="s">
        <v>27</v>
      </c>
      <c r="G41" s="54"/>
      <c r="H41" s="56" t="s">
        <v>27</v>
      </c>
      <c r="I41" s="54"/>
      <c r="J41" s="55" t="s">
        <v>27</v>
      </c>
      <c r="K41" s="54"/>
      <c r="L41" s="56" t="s">
        <v>27</v>
      </c>
      <c r="M41" s="131">
        <f>E29/38</f>
        <v>1</v>
      </c>
      <c r="N41" s="149"/>
      <c r="R41" s="91"/>
      <c r="S41" s="128"/>
      <c r="T41" s="128"/>
      <c r="U41" s="91"/>
    </row>
    <row r="42" spans="1:21" x14ac:dyDescent="0.25">
      <c r="A42" s="25"/>
      <c r="B42" s="57" t="s">
        <v>28</v>
      </c>
      <c r="C42" s="57"/>
      <c r="D42" s="58"/>
      <c r="E42" s="54"/>
      <c r="F42" s="55" t="s">
        <v>27</v>
      </c>
      <c r="G42" s="54"/>
      <c r="H42" s="55" t="s">
        <v>27</v>
      </c>
      <c r="I42" s="54"/>
      <c r="J42" s="55" t="s">
        <v>27</v>
      </c>
      <c r="K42" s="54"/>
      <c r="L42" s="55" t="s">
        <v>27</v>
      </c>
      <c r="M42" s="132"/>
      <c r="N42" s="149"/>
      <c r="R42" s="91"/>
      <c r="S42" s="129" t="s">
        <v>64</v>
      </c>
      <c r="T42" s="129"/>
      <c r="U42" s="91" t="s">
        <v>65</v>
      </c>
    </row>
    <row r="43" spans="1:21" x14ac:dyDescent="0.25">
      <c r="A43" s="25"/>
      <c r="B43" s="59" t="s">
        <v>29</v>
      </c>
      <c r="C43" s="59"/>
      <c r="D43" s="60"/>
      <c r="E43" s="54"/>
      <c r="F43" s="55" t="s">
        <v>27</v>
      </c>
      <c r="G43" s="54"/>
      <c r="H43" s="55" t="s">
        <v>27</v>
      </c>
      <c r="I43" s="54"/>
      <c r="J43" s="55" t="s">
        <v>27</v>
      </c>
      <c r="K43" s="54"/>
      <c r="L43" s="55" t="s">
        <v>27</v>
      </c>
      <c r="M43" s="132"/>
      <c r="N43" s="149"/>
      <c r="R43" s="91" t="s">
        <v>66</v>
      </c>
      <c r="S43" s="117">
        <f>(E41*E66+G41*G66+I41*I66+K41*K66)</f>
        <v>0</v>
      </c>
      <c r="T43" s="117">
        <f>S43/S39</f>
        <v>0</v>
      </c>
      <c r="U43" s="91"/>
    </row>
    <row r="44" spans="1:21" x14ac:dyDescent="0.25">
      <c r="A44" s="61"/>
      <c r="B44" s="62"/>
      <c r="C44" s="63"/>
      <c r="D44" s="62" t="s">
        <v>30</v>
      </c>
      <c r="E44" s="64">
        <f>SUM(E41:E43)</f>
        <v>0</v>
      </c>
      <c r="F44" s="65" t="s">
        <v>27</v>
      </c>
      <c r="G44" s="64">
        <f>SUM(G41:G43)</f>
        <v>0</v>
      </c>
      <c r="H44" s="66" t="s">
        <v>27</v>
      </c>
      <c r="I44" s="64">
        <f>SUM(I41:I43)</f>
        <v>0</v>
      </c>
      <c r="J44" s="65" t="s">
        <v>27</v>
      </c>
      <c r="K44" s="64">
        <f>SUM(K41:K43)</f>
        <v>0</v>
      </c>
      <c r="L44" s="84" t="s">
        <v>27</v>
      </c>
      <c r="M44" s="148"/>
      <c r="N44" s="149"/>
      <c r="R44" s="91" t="s">
        <v>67</v>
      </c>
      <c r="S44" s="117">
        <f>E70</f>
        <v>0</v>
      </c>
      <c r="T44" s="117">
        <f>S44/S39</f>
        <v>0</v>
      </c>
      <c r="U44" s="91"/>
    </row>
    <row r="45" spans="1:21" x14ac:dyDescent="0.25">
      <c r="A45" s="61"/>
      <c r="B45" s="62"/>
      <c r="C45" s="63"/>
      <c r="D45" s="62" t="s">
        <v>31</v>
      </c>
      <c r="E45" s="67"/>
      <c r="F45" s="65" t="s">
        <v>27</v>
      </c>
      <c r="G45" s="68"/>
      <c r="H45" s="65" t="s">
        <v>27</v>
      </c>
      <c r="I45" s="68"/>
      <c r="J45" s="65" t="s">
        <v>27</v>
      </c>
      <c r="K45" s="68"/>
      <c r="L45" s="84" t="s">
        <v>27</v>
      </c>
      <c r="M45" s="148"/>
      <c r="N45" s="149"/>
      <c r="R45" s="91"/>
      <c r="S45" s="117"/>
      <c r="T45" s="117"/>
      <c r="U45" s="91"/>
    </row>
    <row r="46" spans="1:21" ht="11.25" customHeight="1" x14ac:dyDescent="0.25">
      <c r="A46" s="25"/>
      <c r="B46" s="26"/>
      <c r="C46" s="26"/>
      <c r="D46" s="26"/>
      <c r="E46" s="69"/>
      <c r="F46" s="70"/>
      <c r="G46" s="71"/>
      <c r="H46" s="72"/>
      <c r="I46" s="71"/>
      <c r="J46" s="70"/>
      <c r="K46" s="71"/>
      <c r="L46" s="72"/>
      <c r="M46" s="148"/>
      <c r="N46" s="149"/>
      <c r="R46" s="91" t="s">
        <v>68</v>
      </c>
      <c r="S46" s="117">
        <f>S43+S44</f>
        <v>0</v>
      </c>
      <c r="T46" s="117">
        <f>T43+T44</f>
        <v>0</v>
      </c>
      <c r="U46" s="91"/>
    </row>
    <row r="47" spans="1:21" x14ac:dyDescent="0.25">
      <c r="A47" s="39"/>
      <c r="B47" s="40" t="s">
        <v>32</v>
      </c>
      <c r="C47" s="15"/>
      <c r="D47" s="15"/>
      <c r="E47" s="73"/>
      <c r="F47" s="74"/>
      <c r="G47" s="73"/>
      <c r="H47" s="75"/>
      <c r="I47" s="73"/>
      <c r="J47" s="74"/>
      <c r="K47" s="73"/>
      <c r="L47" s="75"/>
      <c r="M47" s="148"/>
      <c r="N47" s="149"/>
      <c r="R47" s="105" t="s">
        <v>69</v>
      </c>
      <c r="S47" s="109">
        <v>66150</v>
      </c>
      <c r="T47" s="109">
        <v>66150</v>
      </c>
      <c r="U47" s="117">
        <v>96600</v>
      </c>
    </row>
    <row r="48" spans="1:21" ht="3.75" customHeight="1" x14ac:dyDescent="0.25">
      <c r="A48" s="25"/>
      <c r="B48" s="26"/>
      <c r="C48" s="26"/>
      <c r="D48" s="26"/>
      <c r="E48" s="71"/>
      <c r="F48" s="70"/>
      <c r="G48" s="71"/>
      <c r="H48" s="72"/>
      <c r="I48" s="71"/>
      <c r="J48" s="70"/>
      <c r="K48" s="71"/>
      <c r="L48" s="72"/>
      <c r="M48" s="148"/>
      <c r="N48" s="149"/>
      <c r="R48" s="91"/>
      <c r="S48" s="117"/>
      <c r="T48" s="117"/>
      <c r="U48" s="91"/>
    </row>
    <row r="49" spans="1:21" s="91" customFormat="1" ht="15" customHeight="1" x14ac:dyDescent="0.2">
      <c r="A49" s="25"/>
      <c r="B49" s="26" t="s">
        <v>33</v>
      </c>
      <c r="C49" s="26"/>
      <c r="D49" s="26"/>
      <c r="E49" s="153">
        <f>IF(E29=0,0,IF(E41/E29*38&gt;S52,(S52/38*E29+E42+E43)*M49,E45*M49))</f>
        <v>0</v>
      </c>
      <c r="F49" s="154" t="s">
        <v>27</v>
      </c>
      <c r="G49" s="153">
        <f>IF(E29=0,0,IF(G41/E29*38&gt;S52,(S52/38*E29+G42+G43)*M49,G45*M49))</f>
        <v>0</v>
      </c>
      <c r="H49" s="155" t="s">
        <v>27</v>
      </c>
      <c r="I49" s="153">
        <f>IF(E29=0,0,IF(I41/E29*38&gt;S52,(S52/38*E29+I42+I43)*M49,I45*M49))</f>
        <v>0</v>
      </c>
      <c r="J49" s="156" t="s">
        <v>27</v>
      </c>
      <c r="K49" s="153">
        <f>IF(E29=0,0,IF(K41/E29*38&gt;S52,(S52/38*E29+K42+K43)*M49,K45*M49))</f>
        <v>0</v>
      </c>
      <c r="L49" s="86" t="s">
        <v>27</v>
      </c>
      <c r="M49" s="133">
        <v>1.2999999999999999E-2</v>
      </c>
      <c r="N49" s="116"/>
      <c r="R49" s="91" t="s">
        <v>70</v>
      </c>
      <c r="S49" s="117">
        <f>S46-S47</f>
        <v>-66150</v>
      </c>
      <c r="T49" s="117">
        <f>T46-T47</f>
        <v>-66150</v>
      </c>
    </row>
    <row r="50" spans="1:21" s="91" customFormat="1" ht="15" customHeight="1" x14ac:dyDescent="0.2">
      <c r="A50" s="25"/>
      <c r="B50" s="26" t="s">
        <v>34</v>
      </c>
      <c r="C50" s="26"/>
      <c r="D50" s="26"/>
      <c r="E50" s="153">
        <f>IF(E29=0,0,IF(E41/E29*38&gt;U52,(U52/38*E29+E42+E43)*M50,E45*M50))</f>
        <v>0</v>
      </c>
      <c r="F50" s="154" t="s">
        <v>27</v>
      </c>
      <c r="G50" s="153">
        <f>IF(E29=0,0,IF(G41/E29*38&gt;U52,(U52/38*E29+G42+G43)*M50,G45*M50))</f>
        <v>0</v>
      </c>
      <c r="H50" s="155" t="s">
        <v>27</v>
      </c>
      <c r="I50" s="153">
        <f>IF(E29=0,0,IF(I41/E29*38&gt;U52,(U52/38*E29+I42+I43)*M50,I45*M50))</f>
        <v>0</v>
      </c>
      <c r="J50" s="156" t="s">
        <v>27</v>
      </c>
      <c r="K50" s="153">
        <f>IF(E29=0,0,IF(K41/E29*38&gt;T52,(T52/38*E29+K42+K43)*M50,K45*M50))</f>
        <v>0</v>
      </c>
      <c r="L50" s="86" t="s">
        <v>27</v>
      </c>
      <c r="M50" s="133">
        <v>9.2999999999999999E-2</v>
      </c>
      <c r="N50" s="116"/>
      <c r="R50" s="91" t="s">
        <v>71</v>
      </c>
      <c r="S50" s="117">
        <f>S44-S49</f>
        <v>66150</v>
      </c>
      <c r="T50" s="117">
        <f>T44-T49</f>
        <v>66150</v>
      </c>
    </row>
    <row r="51" spans="1:21" s="91" customFormat="1" ht="15" customHeight="1" x14ac:dyDescent="0.2">
      <c r="A51" s="25"/>
      <c r="B51" s="26" t="s">
        <v>35</v>
      </c>
      <c r="C51" s="26"/>
      <c r="D51" s="26"/>
      <c r="E51" s="153">
        <f>IF(E29=0,0,IF(E41/E29*38&gt;U52,(U52/38*E29+E42+E43)*M51,E45*M51))</f>
        <v>0</v>
      </c>
      <c r="F51" s="154" t="s">
        <v>27</v>
      </c>
      <c r="G51" s="153">
        <f>IF(E29=0,0,IF(G41/E29*38&gt;U52,(U52/38*E29+G42+G43)*M51,G45*M51))</f>
        <v>0</v>
      </c>
      <c r="H51" s="155" t="s">
        <v>27</v>
      </c>
      <c r="I51" s="153">
        <f>IF(E29=0,0,IF(I41/E29*38&gt;U52,(U52/38*E29+I42+I43)*M51,I45*M51))</f>
        <v>0</v>
      </c>
      <c r="J51" s="156" t="s">
        <v>27</v>
      </c>
      <c r="K51" s="153">
        <f>IF(E29=0,0,IF(K41/E29*38&gt;T52,(T52/38*E29+K42+K43)*M51,K45*M51))</f>
        <v>0</v>
      </c>
      <c r="L51" s="86" t="s">
        <v>27</v>
      </c>
      <c r="M51" s="133">
        <v>1.2999999999999999E-2</v>
      </c>
      <c r="N51" s="116"/>
      <c r="R51" s="91" t="s">
        <v>72</v>
      </c>
      <c r="S51" s="130">
        <f>M71-M49-M52-M53</f>
        <v>0.106</v>
      </c>
      <c r="T51" s="130">
        <f>M71-M49-M52-M53</f>
        <v>0.106</v>
      </c>
    </row>
    <row r="52" spans="1:21" s="91" customFormat="1" ht="15" customHeight="1" x14ac:dyDescent="0.2">
      <c r="A52" s="25"/>
      <c r="B52" s="26" t="s">
        <v>36</v>
      </c>
      <c r="C52" s="26"/>
      <c r="D52" s="26"/>
      <c r="E52" s="153">
        <f>IF(E29=0,0,IF(E41/E29*38&gt;S52,(S52/38*E29+E42+E43)*M52,E45*M52))</f>
        <v>0</v>
      </c>
      <c r="F52" s="154" t="s">
        <v>27</v>
      </c>
      <c r="G52" s="153">
        <f>IF(E29=0,0,IF(G41/E29*38&gt;S52,(S52/38*E29+G42+G43)*M52,G45*M52))</f>
        <v>0</v>
      </c>
      <c r="H52" s="155" t="s">
        <v>27</v>
      </c>
      <c r="I52" s="153">
        <f>IF(E29=0,0,IF(I41/E29*38&gt;S52,(S52/38*E29+I42+I43)*M52,I45*M52))</f>
        <v>0</v>
      </c>
      <c r="J52" s="156" t="s">
        <v>27</v>
      </c>
      <c r="K52" s="153">
        <f>IF(E29=0,0,IF(K41/E29*38&gt;S52,(S52/38*E29+K42+K43)*M52,K45*M52))</f>
        <v>0</v>
      </c>
      <c r="L52" s="86" t="s">
        <v>27</v>
      </c>
      <c r="M52" s="133">
        <v>7.2999999999999995E-2</v>
      </c>
      <c r="N52" s="116"/>
      <c r="R52" s="91" t="s">
        <v>73</v>
      </c>
      <c r="S52" s="117">
        <v>5512.5</v>
      </c>
      <c r="T52" s="117">
        <v>5512.5</v>
      </c>
      <c r="U52" s="117">
        <v>8050</v>
      </c>
    </row>
    <row r="53" spans="1:21" s="91" customFormat="1" ht="15" customHeight="1" x14ac:dyDescent="0.2">
      <c r="A53" s="25"/>
      <c r="B53" s="76" t="s">
        <v>37</v>
      </c>
      <c r="C53" s="26"/>
      <c r="D53" s="26"/>
      <c r="E53" s="153">
        <f>IF(E29=0,0,IF(E41/E29*38&gt;S52,(S52/38*E29+E42+E43)*M53,E45*M53))</f>
        <v>0</v>
      </c>
      <c r="F53" s="154" t="s">
        <v>27</v>
      </c>
      <c r="G53" s="153">
        <f>IF(E29=0,0,IF(G41/E29*38&gt;S52,(S52/38*E29+G42+G43)*M53,G45*M53))</f>
        <v>0</v>
      </c>
      <c r="H53" s="155" t="s">
        <v>27</v>
      </c>
      <c r="I53" s="153">
        <f>IF(E29=0,0,IF(I41/E29*38&gt;S52,(S52/38*E29+I42+I43)*M53,I45*M53))</f>
        <v>0</v>
      </c>
      <c r="J53" s="156" t="s">
        <v>27</v>
      </c>
      <c r="K53" s="153">
        <f>IF(E29=0,0,IF(K41/E29*38&gt;S52,(S52/38*E29+K42+K43)*M53,K45*M53))</f>
        <v>0</v>
      </c>
      <c r="L53" s="86" t="s">
        <v>27</v>
      </c>
      <c r="M53" s="133"/>
      <c r="N53" s="116"/>
    </row>
    <row r="54" spans="1:21" s="91" customFormat="1" ht="15" customHeight="1" x14ac:dyDescent="0.2">
      <c r="A54" s="25"/>
      <c r="B54" s="63"/>
      <c r="C54" s="63"/>
      <c r="D54" s="62" t="s">
        <v>30</v>
      </c>
      <c r="E54" s="77">
        <f>SUM(E49:E53)</f>
        <v>0</v>
      </c>
      <c r="F54" s="55" t="s">
        <v>27</v>
      </c>
      <c r="G54" s="77">
        <f>SUM(G49:G53)</f>
        <v>0</v>
      </c>
      <c r="H54" s="56" t="s">
        <v>27</v>
      </c>
      <c r="I54" s="77">
        <f>SUM(I49:I53)</f>
        <v>0</v>
      </c>
      <c r="J54" s="86" t="s">
        <v>27</v>
      </c>
      <c r="K54" s="77">
        <f>SUM(K49:K53)</f>
        <v>0</v>
      </c>
      <c r="L54" s="86" t="s">
        <v>27</v>
      </c>
      <c r="M54" s="76"/>
      <c r="N54" s="116"/>
      <c r="S54" s="117"/>
      <c r="T54" s="117"/>
    </row>
    <row r="55" spans="1:21" s="91" customFormat="1" ht="15" customHeight="1" x14ac:dyDescent="0.2">
      <c r="A55" s="25"/>
      <c r="B55" s="40" t="s">
        <v>38</v>
      </c>
      <c r="C55" s="63"/>
      <c r="D55" s="62"/>
      <c r="E55" s="78"/>
      <c r="F55" s="79"/>
      <c r="G55" s="78"/>
      <c r="H55" s="80"/>
      <c r="I55" s="78"/>
      <c r="J55" s="134"/>
      <c r="K55" s="78"/>
      <c r="L55" s="134"/>
      <c r="M55" s="76"/>
      <c r="N55" s="116"/>
      <c r="S55" s="117"/>
      <c r="T55" s="117"/>
    </row>
    <row r="56" spans="1:21" s="91" customFormat="1" ht="15" customHeight="1" x14ac:dyDescent="0.2">
      <c r="A56" s="25"/>
      <c r="B56" s="26" t="s">
        <v>39</v>
      </c>
      <c r="C56" s="26"/>
      <c r="D56" s="26"/>
      <c r="E56" s="153">
        <f>(E44-E43)*M56</f>
        <v>0</v>
      </c>
      <c r="F56" s="154" t="s">
        <v>27</v>
      </c>
      <c r="G56" s="153">
        <f>(G44-G43)*M56</f>
        <v>0</v>
      </c>
      <c r="H56" s="155" t="s">
        <v>27</v>
      </c>
      <c r="I56" s="153">
        <f>(I44-I43)*M56</f>
        <v>0</v>
      </c>
      <c r="J56" s="156" t="s">
        <v>27</v>
      </c>
      <c r="K56" s="153">
        <f>(K44-K43)*M56</f>
        <v>0</v>
      </c>
      <c r="L56" s="86" t="s">
        <v>27</v>
      </c>
      <c r="M56" s="133"/>
      <c r="N56" s="116"/>
      <c r="S56" s="117"/>
      <c r="T56" s="117"/>
    </row>
    <row r="57" spans="1:21" s="91" customFormat="1" ht="15" customHeight="1" x14ac:dyDescent="0.2">
      <c r="A57" s="25"/>
      <c r="B57" s="59"/>
      <c r="C57" s="59"/>
      <c r="D57" s="60"/>
      <c r="E57" s="153">
        <f>$E$45*M57</f>
        <v>0</v>
      </c>
      <c r="F57" s="154" t="s">
        <v>27</v>
      </c>
      <c r="G57" s="153">
        <f>$G$45*M57</f>
        <v>0</v>
      </c>
      <c r="H57" s="155" t="s">
        <v>27</v>
      </c>
      <c r="I57" s="153">
        <f>$I$45*M57</f>
        <v>0</v>
      </c>
      <c r="J57" s="156" t="s">
        <v>27</v>
      </c>
      <c r="K57" s="153">
        <f>$K$45*M57</f>
        <v>0</v>
      </c>
      <c r="L57" s="86" t="s">
        <v>27</v>
      </c>
      <c r="M57" s="133"/>
      <c r="N57" s="116"/>
      <c r="S57" s="117"/>
      <c r="T57" s="117"/>
    </row>
    <row r="58" spans="1:21" s="91" customFormat="1" ht="15" customHeight="1" x14ac:dyDescent="0.2">
      <c r="A58" s="25"/>
      <c r="B58" s="63"/>
      <c r="C58" s="63"/>
      <c r="D58" s="62" t="s">
        <v>30</v>
      </c>
      <c r="E58" s="77">
        <f>SUM(E56:E57)</f>
        <v>0</v>
      </c>
      <c r="F58" s="55" t="s">
        <v>27</v>
      </c>
      <c r="G58" s="77">
        <f>SUM(G56:G57)</f>
        <v>0</v>
      </c>
      <c r="H58" s="56" t="s">
        <v>27</v>
      </c>
      <c r="I58" s="77">
        <f>SUM(I56:I57)</f>
        <v>0</v>
      </c>
      <c r="J58" s="86" t="s">
        <v>27</v>
      </c>
      <c r="K58" s="77">
        <f>SUM(K56:K57)</f>
        <v>0</v>
      </c>
      <c r="L58" s="86" t="s">
        <v>27</v>
      </c>
      <c r="M58" s="76"/>
      <c r="N58" s="116"/>
      <c r="S58" s="117"/>
      <c r="T58" s="117"/>
    </row>
    <row r="59" spans="1:21" s="91" customFormat="1" ht="15" customHeight="1" x14ac:dyDescent="0.2">
      <c r="A59" s="25"/>
      <c r="B59" s="40" t="s">
        <v>40</v>
      </c>
      <c r="C59" s="63"/>
      <c r="D59" s="62"/>
      <c r="E59" s="78"/>
      <c r="F59" s="79"/>
      <c r="G59" s="78"/>
      <c r="H59" s="80"/>
      <c r="I59" s="78"/>
      <c r="J59" s="134"/>
      <c r="K59" s="78"/>
      <c r="L59" s="134"/>
      <c r="M59" s="76"/>
      <c r="N59" s="116"/>
      <c r="S59" s="117"/>
      <c r="T59" s="117"/>
    </row>
    <row r="60" spans="1:21" s="91" customFormat="1" ht="15" customHeight="1" x14ac:dyDescent="0.2">
      <c r="A60" s="25"/>
      <c r="B60" s="81" t="s">
        <v>41</v>
      </c>
      <c r="C60" s="26"/>
      <c r="D60" s="26"/>
      <c r="E60" s="153">
        <f>$E$45*M60</f>
        <v>0</v>
      </c>
      <c r="F60" s="154" t="s">
        <v>27</v>
      </c>
      <c r="G60" s="153">
        <f>$G$45*M60</f>
        <v>0</v>
      </c>
      <c r="H60" s="155" t="s">
        <v>27</v>
      </c>
      <c r="I60" s="153">
        <f>$I$45*M60</f>
        <v>0</v>
      </c>
      <c r="J60" s="156" t="s">
        <v>27</v>
      </c>
      <c r="K60" s="153">
        <f>$K$45*M60</f>
        <v>0</v>
      </c>
      <c r="L60" s="86" t="s">
        <v>27</v>
      </c>
      <c r="M60" s="133"/>
      <c r="N60" s="116"/>
      <c r="S60" s="117"/>
      <c r="T60" s="117"/>
    </row>
    <row r="61" spans="1:21" s="91" customFormat="1" ht="15" customHeight="1" x14ac:dyDescent="0.2">
      <c r="A61" s="25"/>
      <c r="B61" s="26" t="s">
        <v>42</v>
      </c>
      <c r="C61" s="26"/>
      <c r="D61" s="26"/>
      <c r="E61" s="153">
        <f>$E$45*M61</f>
        <v>0</v>
      </c>
      <c r="F61" s="154" t="s">
        <v>27</v>
      </c>
      <c r="G61" s="153">
        <f>$G$45*M61</f>
        <v>0</v>
      </c>
      <c r="H61" s="155" t="s">
        <v>27</v>
      </c>
      <c r="I61" s="153">
        <f>$I$45*M61</f>
        <v>0</v>
      </c>
      <c r="J61" s="156" t="s">
        <v>27</v>
      </c>
      <c r="K61" s="153">
        <f>$K$45*M61</f>
        <v>0</v>
      </c>
      <c r="L61" s="86" t="s">
        <v>27</v>
      </c>
      <c r="M61" s="133"/>
      <c r="N61" s="116"/>
      <c r="S61" s="117"/>
      <c r="T61" s="117"/>
    </row>
    <row r="62" spans="1:21" s="91" customFormat="1" ht="15" customHeight="1" x14ac:dyDescent="0.2">
      <c r="A62" s="25"/>
      <c r="B62" s="26" t="s">
        <v>43</v>
      </c>
      <c r="C62" s="26"/>
      <c r="D62" s="26"/>
      <c r="E62" s="153">
        <f>$E$45*M62</f>
        <v>0</v>
      </c>
      <c r="F62" s="154" t="s">
        <v>27</v>
      </c>
      <c r="G62" s="153">
        <f>$G$45*M62</f>
        <v>0</v>
      </c>
      <c r="H62" s="155" t="s">
        <v>27</v>
      </c>
      <c r="I62" s="153">
        <f>$I$45*M62</f>
        <v>0</v>
      </c>
      <c r="J62" s="156" t="s">
        <v>27</v>
      </c>
      <c r="K62" s="153">
        <f>$K$45*M62</f>
        <v>0</v>
      </c>
      <c r="L62" s="86" t="s">
        <v>27</v>
      </c>
      <c r="M62" s="133">
        <v>5.9999999999999995E-4</v>
      </c>
      <c r="N62" s="116"/>
      <c r="S62" s="117"/>
      <c r="T62" s="117"/>
    </row>
    <row r="63" spans="1:21" s="91" customFormat="1" ht="15" customHeight="1" x14ac:dyDescent="0.2">
      <c r="A63" s="25"/>
      <c r="B63" s="63"/>
      <c r="C63" s="63"/>
      <c r="D63" s="62" t="s">
        <v>30</v>
      </c>
      <c r="E63" s="77">
        <f>SUM(E60:E62)</f>
        <v>0</v>
      </c>
      <c r="F63" s="55" t="s">
        <v>27</v>
      </c>
      <c r="G63" s="77">
        <f>SUM(G60:G62)</f>
        <v>0</v>
      </c>
      <c r="H63" s="55" t="s">
        <v>27</v>
      </c>
      <c r="I63" s="77">
        <f>SUM(I60:I62)</f>
        <v>0</v>
      </c>
      <c r="J63" s="55" t="s">
        <v>27</v>
      </c>
      <c r="K63" s="77">
        <f>SUM(K60:K62)</f>
        <v>0</v>
      </c>
      <c r="L63" s="55" t="s">
        <v>27</v>
      </c>
      <c r="M63" s="76"/>
      <c r="N63" s="116"/>
      <c r="S63" s="117"/>
      <c r="T63" s="117"/>
    </row>
    <row r="64" spans="1:21" s="137" customFormat="1" ht="15" customHeight="1" x14ac:dyDescent="0.2">
      <c r="A64" s="61"/>
      <c r="B64" s="63" t="s">
        <v>44</v>
      </c>
      <c r="C64" s="63"/>
      <c r="D64" s="63"/>
      <c r="E64" s="64">
        <f>E44+E54+E58+E63</f>
        <v>0</v>
      </c>
      <c r="F64" s="65" t="s">
        <v>27</v>
      </c>
      <c r="G64" s="64">
        <f>G44+G54+G58+G63</f>
        <v>0</v>
      </c>
      <c r="H64" s="66" t="s">
        <v>27</v>
      </c>
      <c r="I64" s="64">
        <f>I44+I54+I58+I63</f>
        <v>0</v>
      </c>
      <c r="J64" s="65" t="s">
        <v>27</v>
      </c>
      <c r="K64" s="64">
        <f>K44+K54+K58+K63</f>
        <v>0</v>
      </c>
      <c r="L64" s="135" t="s">
        <v>27</v>
      </c>
      <c r="M64" s="63"/>
      <c r="N64" s="136"/>
      <c r="R64" s="91"/>
      <c r="S64" s="117"/>
      <c r="T64" s="117"/>
      <c r="U64" s="91"/>
    </row>
    <row r="65" spans="1:21" s="91" customFormat="1" ht="15" customHeight="1" x14ac:dyDescent="0.2">
      <c r="A65" s="25"/>
      <c r="B65" s="40" t="s">
        <v>45</v>
      </c>
      <c r="C65" s="26"/>
      <c r="D65" s="26"/>
      <c r="E65" s="78"/>
      <c r="F65" s="70"/>
      <c r="G65" s="82"/>
      <c r="H65" s="72"/>
      <c r="I65" s="82"/>
      <c r="J65" s="138"/>
      <c r="K65" s="82"/>
      <c r="L65" s="138"/>
      <c r="M65" s="26"/>
      <c r="N65" s="116"/>
      <c r="R65" s="137"/>
      <c r="S65" s="139"/>
      <c r="T65" s="139"/>
      <c r="U65" s="137"/>
    </row>
    <row r="66" spans="1:21" s="91" customFormat="1" ht="15" customHeight="1" x14ac:dyDescent="0.2">
      <c r="A66" s="25"/>
      <c r="B66" s="26" t="s">
        <v>46</v>
      </c>
      <c r="C66" s="26"/>
      <c r="D66" s="26"/>
      <c r="E66" s="83">
        <v>12</v>
      </c>
      <c r="F66" s="70"/>
      <c r="G66" s="83"/>
      <c r="H66" s="72"/>
      <c r="I66" s="83"/>
      <c r="J66" s="140"/>
      <c r="K66" s="83"/>
      <c r="L66" s="140"/>
      <c r="M66" s="26"/>
      <c r="N66" s="116"/>
      <c r="S66" s="117"/>
      <c r="T66" s="117"/>
    </row>
    <row r="67" spans="1:21" s="91" customFormat="1" ht="15" customHeight="1" x14ac:dyDescent="0.2">
      <c r="A67" s="25"/>
      <c r="B67" s="26" t="s">
        <v>47</v>
      </c>
      <c r="C67" s="26"/>
      <c r="D67" s="26"/>
      <c r="E67" s="64">
        <f>E64*E66</f>
        <v>0</v>
      </c>
      <c r="F67" s="84" t="s">
        <v>27</v>
      </c>
      <c r="G67" s="64">
        <f>G64*G66</f>
        <v>0</v>
      </c>
      <c r="H67" s="84" t="s">
        <v>27</v>
      </c>
      <c r="I67" s="64">
        <f>I64*I66</f>
        <v>0</v>
      </c>
      <c r="J67" s="84" t="s">
        <v>27</v>
      </c>
      <c r="K67" s="64">
        <f>K64*K66</f>
        <v>0</v>
      </c>
      <c r="L67" s="84" t="s">
        <v>27</v>
      </c>
      <c r="M67" s="26"/>
      <c r="N67" s="116"/>
      <c r="S67" s="117"/>
      <c r="T67" s="117"/>
    </row>
    <row r="68" spans="1:21" s="91" customFormat="1" ht="5.25" customHeight="1" x14ac:dyDescent="0.2">
      <c r="A68" s="25"/>
      <c r="B68" s="26"/>
      <c r="C68" s="26"/>
      <c r="D68" s="26"/>
      <c r="E68" s="85"/>
      <c r="F68" s="35"/>
      <c r="G68" s="26"/>
      <c r="H68" s="26"/>
      <c r="I68" s="26"/>
      <c r="J68" s="26"/>
      <c r="K68" s="26"/>
      <c r="L68" s="26"/>
      <c r="M68" s="26"/>
      <c r="N68" s="116"/>
      <c r="S68" s="117"/>
      <c r="T68" s="117"/>
    </row>
    <row r="69" spans="1:21" s="137" customFormat="1" ht="12.75" customHeight="1" x14ac:dyDescent="0.2">
      <c r="A69" s="61"/>
      <c r="B69" s="63" t="s">
        <v>48</v>
      </c>
      <c r="C69" s="63"/>
      <c r="D69" s="63"/>
      <c r="E69" s="64">
        <f>E67+G67+I67+K67</f>
        <v>0</v>
      </c>
      <c r="F69" s="86" t="s">
        <v>27</v>
      </c>
      <c r="G69" s="63"/>
      <c r="H69" s="63"/>
      <c r="I69" s="63"/>
      <c r="J69" s="63"/>
      <c r="K69" s="63"/>
      <c r="L69" s="63"/>
      <c r="M69" s="84" t="s">
        <v>74</v>
      </c>
      <c r="N69" s="136"/>
      <c r="R69" s="91"/>
      <c r="S69" s="117"/>
      <c r="T69" s="117"/>
      <c r="U69" s="91"/>
    </row>
    <row r="70" spans="1:21" s="137" customFormat="1" ht="12.75" customHeight="1" x14ac:dyDescent="0.2">
      <c r="A70" s="61"/>
      <c r="B70" s="87" t="s">
        <v>49</v>
      </c>
      <c r="C70" s="87"/>
      <c r="D70" s="88"/>
      <c r="E70" s="54"/>
      <c r="F70" s="86" t="s">
        <v>27</v>
      </c>
      <c r="G70" s="63"/>
      <c r="H70" s="63"/>
      <c r="I70" s="63"/>
      <c r="J70" s="63"/>
      <c r="K70" s="63"/>
      <c r="L70" s="63"/>
      <c r="M70" s="133"/>
      <c r="N70" s="136"/>
      <c r="S70" s="139"/>
      <c r="T70" s="139"/>
    </row>
    <row r="71" spans="1:21" s="137" customFormat="1" ht="12.75" customHeight="1" x14ac:dyDescent="0.2">
      <c r="A71" s="61"/>
      <c r="B71" s="87" t="s">
        <v>50</v>
      </c>
      <c r="C71" s="87"/>
      <c r="D71" s="88"/>
      <c r="E71" s="77">
        <f>IF(T43&gt;T47,S44*S51,IF(T43+T44&gt;T47,T50*M71+T49*S51,S44*M71))</f>
        <v>0</v>
      </c>
      <c r="F71" s="86" t="s">
        <v>27</v>
      </c>
      <c r="G71" s="63"/>
      <c r="H71" s="63"/>
      <c r="I71" s="63"/>
      <c r="J71" s="63"/>
      <c r="K71" s="63"/>
      <c r="L71" s="63"/>
      <c r="M71" s="141">
        <f>SUM(M49:M53)</f>
        <v>0.192</v>
      </c>
      <c r="N71" s="136"/>
      <c r="S71" s="139"/>
      <c r="T71" s="139"/>
    </row>
    <row r="72" spans="1:21" s="91" customFormat="1" ht="12.75" customHeight="1" x14ac:dyDescent="0.2">
      <c r="A72" s="25"/>
      <c r="B72" s="87" t="s">
        <v>51</v>
      </c>
      <c r="C72" s="87"/>
      <c r="D72" s="88"/>
      <c r="E72" s="77">
        <f>$E$70*M72</f>
        <v>0</v>
      </c>
      <c r="F72" s="86" t="s">
        <v>27</v>
      </c>
      <c r="G72" s="89"/>
      <c r="H72" s="26"/>
      <c r="I72" s="26"/>
      <c r="J72" s="26"/>
      <c r="K72" s="26"/>
      <c r="L72" s="26"/>
      <c r="M72" s="141">
        <f>SUM(M56:M57)</f>
        <v>0</v>
      </c>
      <c r="N72" s="116"/>
      <c r="R72" s="137"/>
      <c r="S72" s="139"/>
      <c r="T72" s="139"/>
      <c r="U72" s="137"/>
    </row>
    <row r="73" spans="1:21" s="91" customFormat="1" ht="12.75" customHeight="1" x14ac:dyDescent="0.2">
      <c r="A73" s="25"/>
      <c r="B73" s="87" t="s">
        <v>52</v>
      </c>
      <c r="C73" s="87"/>
      <c r="D73" s="88"/>
      <c r="E73" s="77">
        <f>$E$70*M73</f>
        <v>0</v>
      </c>
      <c r="F73" s="86" t="s">
        <v>27</v>
      </c>
      <c r="G73" s="26"/>
      <c r="H73" s="26"/>
      <c r="I73" s="26"/>
      <c r="J73" s="26"/>
      <c r="K73" s="26"/>
      <c r="L73" s="26"/>
      <c r="M73" s="141">
        <f>M60+M62</f>
        <v>5.9999999999999995E-4</v>
      </c>
      <c r="N73" s="116"/>
      <c r="S73" s="117"/>
      <c r="T73" s="117"/>
    </row>
    <row r="74" spans="1:21" s="91" customFormat="1" ht="12.75" hidden="1" customHeight="1" x14ac:dyDescent="0.2">
      <c r="A74" s="25"/>
      <c r="B74" s="87"/>
      <c r="C74" s="87"/>
      <c r="D74" s="88"/>
      <c r="E74" s="90">
        <f>$E$70*M74</f>
        <v>0</v>
      </c>
      <c r="F74" s="86" t="s">
        <v>27</v>
      </c>
      <c r="G74" s="26"/>
      <c r="H74" s="26"/>
      <c r="I74" s="26"/>
      <c r="J74" s="26"/>
      <c r="K74" s="26"/>
      <c r="L74" s="26"/>
      <c r="M74" s="142"/>
      <c r="N74" s="116"/>
      <c r="S74" s="117"/>
      <c r="T74" s="117"/>
    </row>
    <row r="75" spans="1:21" s="91" customFormat="1" ht="12.75" hidden="1" customHeight="1" x14ac:dyDescent="0.2">
      <c r="A75" s="25"/>
      <c r="B75" s="87"/>
      <c r="C75" s="87"/>
      <c r="D75" s="88"/>
      <c r="E75" s="90">
        <f>$E$70*M75</f>
        <v>0</v>
      </c>
      <c r="F75" s="86" t="s">
        <v>27</v>
      </c>
      <c r="G75" s="26"/>
      <c r="H75" s="26"/>
      <c r="I75" s="26"/>
      <c r="J75" s="26"/>
      <c r="K75" s="26"/>
      <c r="L75" s="26"/>
      <c r="M75" s="142"/>
      <c r="N75" s="116"/>
      <c r="S75" s="117"/>
      <c r="T75" s="117"/>
    </row>
    <row r="76" spans="1:21" s="91" customFormat="1" ht="12.75" customHeight="1" x14ac:dyDescent="0.2">
      <c r="A76" s="25"/>
      <c r="B76" s="87" t="s">
        <v>53</v>
      </c>
      <c r="C76" s="87"/>
      <c r="D76" s="88"/>
      <c r="E76" s="77">
        <f>(E45*E66+G45*G66+I45*I66+K45*K66+E70)*H76*J76/1000</f>
        <v>0</v>
      </c>
      <c r="F76" s="86" t="s">
        <v>27</v>
      </c>
      <c r="G76" s="26" t="s">
        <v>54</v>
      </c>
      <c r="H76" s="92"/>
      <c r="I76" s="26" t="s">
        <v>55</v>
      </c>
      <c r="J76" s="92"/>
      <c r="K76" s="26"/>
      <c r="L76" s="26"/>
      <c r="M76" s="143"/>
      <c r="N76" s="116"/>
      <c r="S76" s="117"/>
      <c r="T76" s="117"/>
    </row>
    <row r="77" spans="1:21" s="91" customFormat="1" ht="12.75" customHeight="1" x14ac:dyDescent="0.2">
      <c r="A77" s="25"/>
      <c r="B77" s="57" t="s">
        <v>56</v>
      </c>
      <c r="C77" s="57"/>
      <c r="D77" s="58"/>
      <c r="E77" s="77">
        <f>(E45*E66+G45*G66+I45*I66+K45*K66+E70)*J77/1000</f>
        <v>0</v>
      </c>
      <c r="F77" s="86" t="s">
        <v>27</v>
      </c>
      <c r="G77" s="26"/>
      <c r="H77" s="26"/>
      <c r="I77" s="26" t="s">
        <v>55</v>
      </c>
      <c r="J77" s="92"/>
      <c r="K77" s="26"/>
      <c r="L77" s="26"/>
      <c r="M77" s="143"/>
      <c r="N77" s="116"/>
      <c r="S77" s="117"/>
      <c r="T77" s="117"/>
    </row>
    <row r="78" spans="1:21" s="91" customFormat="1" ht="12.75" customHeight="1" x14ac:dyDescent="0.2">
      <c r="A78" s="25"/>
      <c r="B78" s="59"/>
      <c r="C78" s="59"/>
      <c r="D78" s="60"/>
      <c r="E78" s="54"/>
      <c r="F78" s="86" t="s">
        <v>27</v>
      </c>
      <c r="G78" s="26"/>
      <c r="H78" s="26"/>
      <c r="I78" s="26"/>
      <c r="J78" s="144"/>
      <c r="K78" s="26"/>
      <c r="L78" s="26"/>
      <c r="M78" s="143"/>
      <c r="N78" s="116"/>
      <c r="S78" s="117"/>
      <c r="T78" s="117"/>
    </row>
    <row r="79" spans="1:21" s="26" customFormat="1" ht="5.25" customHeight="1" thickBot="1" x14ac:dyDescent="0.25">
      <c r="A79" s="25"/>
      <c r="E79" s="85"/>
      <c r="F79" s="35"/>
      <c r="N79" s="116"/>
      <c r="R79" s="91"/>
      <c r="S79" s="117"/>
      <c r="T79" s="117"/>
      <c r="U79" s="91"/>
    </row>
    <row r="80" spans="1:21" s="91" customFormat="1" ht="12.75" customHeight="1" thickBot="1" x14ac:dyDescent="0.25">
      <c r="A80" s="25"/>
      <c r="B80" s="34" t="s">
        <v>57</v>
      </c>
      <c r="C80" s="26"/>
      <c r="D80" s="26"/>
      <c r="E80" s="93">
        <f>SUM(E69:E78)</f>
        <v>0</v>
      </c>
      <c r="F80" s="94" t="s">
        <v>27</v>
      </c>
      <c r="G80" s="95" t="s">
        <v>58</v>
      </c>
      <c r="H80" s="95" t="s">
        <v>59</v>
      </c>
      <c r="I80" s="96">
        <f>E44*E66+G44*G66+I44*I66+K44*K66+E70+E78</f>
        <v>0</v>
      </c>
      <c r="J80" s="145" t="s">
        <v>75</v>
      </c>
      <c r="K80" s="96">
        <f>(E54+E58+E63)*E66+(G54+G58+G63)*G66+(I54+I58+I63)*I66+(K54+K58+K63)*K66+E71+E72+E73</f>
        <v>0</v>
      </c>
      <c r="L80" s="146" t="s">
        <v>76</v>
      </c>
      <c r="M80" s="96">
        <f>E76+E77</f>
        <v>0</v>
      </c>
      <c r="N80" s="116"/>
      <c r="R80" s="26"/>
      <c r="S80" s="85"/>
      <c r="T80" s="85"/>
      <c r="U80" s="26"/>
    </row>
    <row r="81" spans="1:20" s="91" customFormat="1" ht="4.5" customHeight="1" thickBot="1" x14ac:dyDescent="0.25">
      <c r="A81" s="97"/>
      <c r="B81" s="98"/>
      <c r="C81" s="98"/>
      <c r="D81" s="98"/>
      <c r="E81" s="98"/>
      <c r="F81" s="99"/>
      <c r="G81" s="98"/>
      <c r="H81" s="98"/>
      <c r="I81" s="98"/>
      <c r="J81" s="98"/>
      <c r="K81" s="98"/>
      <c r="L81" s="98"/>
      <c r="M81" s="98"/>
      <c r="N81" s="147"/>
      <c r="S81" s="117"/>
      <c r="T81" s="117"/>
    </row>
    <row r="82" spans="1:20" x14ac:dyDescent="0.25">
      <c r="A82" s="91"/>
      <c r="B82" s="91"/>
      <c r="C82" s="91"/>
      <c r="D82" s="91"/>
      <c r="E82" s="91"/>
      <c r="F82" s="100"/>
      <c r="G82" s="91"/>
      <c r="H82" s="91"/>
      <c r="I82" s="91"/>
    </row>
    <row r="83" spans="1:20" x14ac:dyDescent="0.25">
      <c r="A83" s="91"/>
      <c r="B83" s="91"/>
      <c r="C83" s="91"/>
      <c r="D83" s="91"/>
      <c r="E83" s="91"/>
      <c r="F83" s="100"/>
      <c r="G83" s="91"/>
      <c r="H83" s="91"/>
      <c r="I83" s="91"/>
    </row>
    <row r="84" spans="1:20" x14ac:dyDescent="0.25">
      <c r="A84" s="91"/>
      <c r="B84" s="91"/>
      <c r="C84" s="91"/>
      <c r="D84" s="91"/>
      <c r="E84" s="91"/>
      <c r="F84" s="100"/>
      <c r="G84" s="91"/>
      <c r="H84" s="91"/>
      <c r="I84" s="91"/>
    </row>
    <row r="85" spans="1:20" x14ac:dyDescent="0.25">
      <c r="A85" s="91"/>
      <c r="B85" s="91"/>
      <c r="C85" s="91"/>
      <c r="D85" s="91"/>
      <c r="E85" s="91"/>
      <c r="F85" s="100"/>
      <c r="G85" s="91"/>
      <c r="H85" s="91"/>
      <c r="I85" s="91"/>
    </row>
    <row r="86" spans="1:20" x14ac:dyDescent="0.25">
      <c r="A86" s="91"/>
      <c r="B86" s="91"/>
      <c r="C86" s="91"/>
      <c r="D86" s="91"/>
      <c r="E86" s="91"/>
      <c r="F86" s="100"/>
      <c r="G86" s="91"/>
      <c r="H86" s="91"/>
      <c r="I86" s="91"/>
    </row>
    <row r="87" spans="1:20" x14ac:dyDescent="0.25">
      <c r="A87" s="91"/>
      <c r="B87" s="91"/>
      <c r="C87" s="91"/>
      <c r="D87" s="91"/>
      <c r="E87" s="91"/>
      <c r="F87" s="100"/>
      <c r="G87" s="91"/>
      <c r="H87" s="91"/>
      <c r="I87" s="91"/>
    </row>
  </sheetData>
  <sheetProtection password="93DE" sheet="1" objects="1" scenarios="1"/>
  <mergeCells count="26">
    <mergeCell ref="M34:M36"/>
    <mergeCell ref="S39:S41"/>
    <mergeCell ref="T39:T41"/>
    <mergeCell ref="S42:T42"/>
    <mergeCell ref="B76:D76"/>
    <mergeCell ref="B77:D77"/>
    <mergeCell ref="B78:D78"/>
    <mergeCell ref="H3:M3"/>
    <mergeCell ref="D5:M5"/>
    <mergeCell ref="D7:M7"/>
    <mergeCell ref="I12:J12"/>
    <mergeCell ref="I16:J16"/>
    <mergeCell ref="E18:M18"/>
    <mergeCell ref="L23:M23"/>
    <mergeCell ref="B70:D70"/>
    <mergeCell ref="B71:D71"/>
    <mergeCell ref="B72:D72"/>
    <mergeCell ref="B73:D73"/>
    <mergeCell ref="B74:D74"/>
    <mergeCell ref="B75:D75"/>
    <mergeCell ref="A3:B3"/>
    <mergeCell ref="C3:F3"/>
    <mergeCell ref="E12:G12"/>
    <mergeCell ref="B42:D42"/>
    <mergeCell ref="B43:D43"/>
    <mergeCell ref="B57:D57"/>
  </mergeCells>
  <pageMargins left="0.7" right="0.7" top="0.78740157499999996" bottom="0.78740157499999996" header="0.3" footer="0.3"/>
  <drawing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078D6E-D144-4E76-AF79-888CD2AA2B41}">
  <dimension ref="A1:X87"/>
  <sheetViews>
    <sheetView workbookViewId="0">
      <selection activeCell="C3" sqref="C3:F3"/>
    </sheetView>
  </sheetViews>
  <sheetFormatPr baseColWidth="10" defaultRowHeight="15" x14ac:dyDescent="0.25"/>
  <cols>
    <col min="1" max="1" width="2.28515625" style="18" customWidth="1"/>
    <col min="2" max="2" width="3.7109375" style="18" customWidth="1"/>
    <col min="3" max="3" width="9.140625" style="18" customWidth="1"/>
    <col min="4" max="4" width="18.7109375" style="18" customWidth="1"/>
    <col min="5" max="5" width="10.7109375" style="18" customWidth="1"/>
    <col min="6" max="6" width="4.28515625" style="19" customWidth="1"/>
    <col min="7" max="7" width="10.7109375" style="18" customWidth="1"/>
    <col min="8" max="8" width="5.140625" style="18" customWidth="1"/>
    <col min="9" max="9" width="10.140625" style="18" customWidth="1"/>
    <col min="10" max="10" width="5.140625" customWidth="1"/>
    <col min="12" max="12" width="5.140625" customWidth="1"/>
    <col min="14" max="14" width="1.42578125" customWidth="1"/>
    <col min="15" max="15" width="6" customWidth="1"/>
    <col min="17" max="21" width="0" hidden="1" customWidth="1"/>
  </cols>
  <sheetData>
    <row r="1" spans="1:24" s="18" customFormat="1" ht="12.75" x14ac:dyDescent="0.2">
      <c r="A1" s="1"/>
      <c r="B1" s="2" t="s">
        <v>0</v>
      </c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101"/>
      <c r="S1" s="102"/>
      <c r="T1" s="102"/>
    </row>
    <row r="2" spans="1:24" s="18" customFormat="1" ht="12.75" x14ac:dyDescent="0.2">
      <c r="A2" s="4"/>
      <c r="B2" s="5" t="s">
        <v>1</v>
      </c>
      <c r="C2" s="5"/>
      <c r="D2" s="5"/>
      <c r="E2" s="6"/>
      <c r="F2" s="6"/>
      <c r="G2" s="6"/>
      <c r="H2" s="6"/>
      <c r="I2" s="6"/>
      <c r="J2" s="6"/>
      <c r="K2" s="6"/>
      <c r="L2" s="6"/>
      <c r="M2" s="6"/>
      <c r="N2" s="103"/>
      <c r="S2" s="102"/>
      <c r="T2" s="102"/>
    </row>
    <row r="3" spans="1:24" s="105" customFormat="1" ht="18" customHeight="1" x14ac:dyDescent="0.2">
      <c r="A3" s="7" t="s">
        <v>2</v>
      </c>
      <c r="B3" s="8"/>
      <c r="C3" s="9"/>
      <c r="D3" s="10"/>
      <c r="E3" s="10"/>
      <c r="F3" s="11"/>
      <c r="G3" s="12" t="s">
        <v>3</v>
      </c>
      <c r="H3" s="9"/>
      <c r="I3" s="10"/>
      <c r="J3" s="10"/>
      <c r="K3" s="10"/>
      <c r="L3" s="10"/>
      <c r="M3" s="11"/>
      <c r="N3" s="104"/>
      <c r="P3" s="106" t="s">
        <v>60</v>
      </c>
      <c r="Q3" s="106"/>
      <c r="R3" s="106"/>
      <c r="S3" s="107"/>
      <c r="T3" s="107"/>
      <c r="U3" s="106"/>
      <c r="V3" s="106"/>
      <c r="W3" s="106"/>
      <c r="X3" s="106"/>
    </row>
    <row r="4" spans="1:24" s="105" customFormat="1" ht="5.25" customHeight="1" x14ac:dyDescent="0.2">
      <c r="A4" s="13"/>
      <c r="B4" s="14"/>
      <c r="C4" s="15"/>
      <c r="D4" s="15"/>
      <c r="E4" s="12"/>
      <c r="F4" s="14"/>
      <c r="G4" s="14"/>
      <c r="H4" s="12"/>
      <c r="I4" s="12"/>
      <c r="J4" s="108"/>
      <c r="K4" s="12"/>
      <c r="L4" s="108"/>
      <c r="M4" s="108"/>
      <c r="N4" s="104"/>
      <c r="S4" s="109"/>
      <c r="T4" s="109"/>
    </row>
    <row r="5" spans="1:24" s="105" customFormat="1" ht="18" customHeight="1" x14ac:dyDescent="0.2">
      <c r="A5" s="13" t="s">
        <v>4</v>
      </c>
      <c r="B5" s="14"/>
      <c r="C5" s="15"/>
      <c r="D5" s="9"/>
      <c r="E5" s="10"/>
      <c r="F5" s="10"/>
      <c r="G5" s="10"/>
      <c r="H5" s="10"/>
      <c r="I5" s="10"/>
      <c r="J5" s="10"/>
      <c r="K5" s="10"/>
      <c r="L5" s="10"/>
      <c r="M5" s="11"/>
      <c r="N5" s="104"/>
      <c r="S5" s="109"/>
      <c r="T5" s="109"/>
    </row>
    <row r="6" spans="1:24" s="105" customFormat="1" ht="5.25" customHeight="1" x14ac:dyDescent="0.2">
      <c r="A6" s="13"/>
      <c r="B6" s="14"/>
      <c r="C6" s="15"/>
      <c r="D6" s="15"/>
      <c r="E6" s="12"/>
      <c r="F6" s="14"/>
      <c r="G6" s="14"/>
      <c r="H6" s="12"/>
      <c r="I6" s="12"/>
      <c r="J6" s="108"/>
      <c r="K6" s="12"/>
      <c r="L6" s="108"/>
      <c r="M6" s="108"/>
      <c r="N6" s="104"/>
      <c r="S6" s="109"/>
      <c r="T6" s="109"/>
    </row>
    <row r="7" spans="1:24" s="105" customFormat="1" ht="18" customHeight="1" x14ac:dyDescent="0.2">
      <c r="A7" s="13" t="s">
        <v>5</v>
      </c>
      <c r="B7" s="14"/>
      <c r="C7" s="15"/>
      <c r="D7" s="9"/>
      <c r="E7" s="10"/>
      <c r="F7" s="10"/>
      <c r="G7" s="10"/>
      <c r="H7" s="10"/>
      <c r="I7" s="10"/>
      <c r="J7" s="10"/>
      <c r="K7" s="10"/>
      <c r="L7" s="10"/>
      <c r="M7" s="11"/>
      <c r="N7" s="104"/>
      <c r="P7" s="110" t="s">
        <v>61</v>
      </c>
      <c r="S7" s="109"/>
      <c r="T7" s="109"/>
      <c r="V7" s="110"/>
      <c r="W7" s="110"/>
      <c r="X7" s="110"/>
    </row>
    <row r="8" spans="1:24" s="105" customFormat="1" ht="5.25" customHeight="1" thickBot="1" x14ac:dyDescent="0.25">
      <c r="A8" s="16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11"/>
      <c r="S8" s="109"/>
      <c r="T8" s="109"/>
    </row>
    <row r="9" spans="1:24" s="18" customFormat="1" ht="13.5" thickBot="1" x14ac:dyDescent="0.25">
      <c r="F9" s="19"/>
      <c r="S9" s="102"/>
      <c r="T9" s="102"/>
    </row>
    <row r="10" spans="1:24" s="32" customFormat="1" ht="12.75" x14ac:dyDescent="0.2">
      <c r="A10" s="1"/>
      <c r="B10" s="20" t="s">
        <v>6</v>
      </c>
      <c r="C10" s="2"/>
      <c r="D10" s="3"/>
      <c r="E10" s="3"/>
      <c r="F10" s="21"/>
      <c r="G10" s="3"/>
      <c r="H10" s="3"/>
      <c r="I10" s="3"/>
      <c r="J10" s="3"/>
      <c r="K10" s="3"/>
      <c r="L10" s="3"/>
      <c r="M10" s="3"/>
      <c r="N10" s="101"/>
      <c r="P10" s="150" t="s">
        <v>61</v>
      </c>
      <c r="Q10" s="151"/>
      <c r="R10" s="151"/>
      <c r="S10" s="152"/>
      <c r="T10" s="152"/>
      <c r="U10" s="151"/>
      <c r="V10" s="151"/>
      <c r="W10" s="151"/>
      <c r="X10" s="151"/>
    </row>
    <row r="11" spans="1:24" s="18" customFormat="1" ht="12.75" x14ac:dyDescent="0.2">
      <c r="A11" s="4"/>
      <c r="B11" s="22" t="s">
        <v>7</v>
      </c>
      <c r="C11" s="5"/>
      <c r="D11" s="6"/>
      <c r="E11" s="6"/>
      <c r="F11" s="23"/>
      <c r="G11" s="6"/>
      <c r="H11" s="6"/>
      <c r="I11" s="24"/>
      <c r="J11" s="112"/>
      <c r="K11" s="24"/>
      <c r="L11" s="112"/>
      <c r="M11" s="112"/>
      <c r="N11" s="103"/>
      <c r="S11" s="102"/>
      <c r="T11" s="102"/>
    </row>
    <row r="12" spans="1:24" s="91" customFormat="1" ht="13.5" customHeight="1" x14ac:dyDescent="0.2">
      <c r="A12" s="25"/>
      <c r="B12" s="26"/>
      <c r="C12" s="26"/>
      <c r="D12" s="26"/>
      <c r="E12" s="27" t="s">
        <v>8</v>
      </c>
      <c r="F12" s="27"/>
      <c r="G12" s="27"/>
      <c r="H12" s="26"/>
      <c r="I12" s="113"/>
      <c r="J12" s="113"/>
      <c r="K12" s="114"/>
      <c r="L12" s="115"/>
      <c r="M12" s="115"/>
      <c r="N12" s="116"/>
      <c r="S12" s="117"/>
      <c r="T12" s="117"/>
    </row>
    <row r="13" spans="1:24" s="18" customFormat="1" ht="3.75" customHeight="1" x14ac:dyDescent="0.2">
      <c r="A13" s="28"/>
      <c r="B13" s="29"/>
      <c r="C13" s="29"/>
      <c r="D13" s="29"/>
      <c r="E13" s="29"/>
      <c r="F13" s="30"/>
      <c r="G13" s="29"/>
      <c r="H13" s="29"/>
      <c r="I13" s="29"/>
      <c r="J13" s="29"/>
      <c r="K13" s="29"/>
      <c r="L13" s="29"/>
      <c r="M13" s="29"/>
      <c r="N13" s="118"/>
      <c r="S13" s="102"/>
      <c r="T13" s="102"/>
    </row>
    <row r="14" spans="1:24" s="18" customFormat="1" ht="3.75" customHeight="1" x14ac:dyDescent="0.2">
      <c r="A14" s="31"/>
      <c r="B14" s="32"/>
      <c r="C14" s="32"/>
      <c r="D14" s="32"/>
      <c r="E14" s="32"/>
      <c r="F14" s="33"/>
      <c r="G14" s="32"/>
      <c r="H14" s="32"/>
      <c r="I14" s="32"/>
      <c r="J14" s="32"/>
      <c r="K14" s="32"/>
      <c r="L14" s="32"/>
      <c r="M14" s="32"/>
      <c r="N14" s="119"/>
      <c r="S14" s="102"/>
      <c r="T14" s="102"/>
    </row>
    <row r="15" spans="1:24" s="18" customFormat="1" ht="12.75" x14ac:dyDescent="0.2">
      <c r="A15" s="31"/>
      <c r="B15" s="34" t="s">
        <v>9</v>
      </c>
      <c r="C15" s="32"/>
      <c r="D15" s="32"/>
      <c r="E15" s="32"/>
      <c r="F15" s="33"/>
      <c r="G15" s="32"/>
      <c r="H15" s="32"/>
      <c r="I15" s="32"/>
      <c r="J15" s="32"/>
      <c r="K15" s="32"/>
      <c r="L15" s="32"/>
      <c r="M15" s="32"/>
      <c r="N15" s="119"/>
      <c r="S15" s="102"/>
      <c r="T15" s="102"/>
    </row>
    <row r="16" spans="1:24" s="18" customFormat="1" ht="15" customHeight="1" x14ac:dyDescent="0.2">
      <c r="A16" s="31"/>
      <c r="B16" s="26" t="s">
        <v>10</v>
      </c>
      <c r="C16" s="32"/>
      <c r="D16" s="32"/>
      <c r="E16" s="32"/>
      <c r="F16" s="33"/>
      <c r="G16" s="32"/>
      <c r="H16" s="26"/>
      <c r="I16" s="113"/>
      <c r="J16" s="113"/>
      <c r="K16" s="114"/>
      <c r="L16" s="115"/>
      <c r="M16" s="115"/>
      <c r="N16" s="119"/>
      <c r="S16" s="102"/>
      <c r="T16" s="102"/>
    </row>
    <row r="17" spans="1:20" s="91" customFormat="1" ht="6" customHeight="1" x14ac:dyDescent="0.2">
      <c r="A17" s="25"/>
      <c r="B17" s="26"/>
      <c r="C17" s="26"/>
      <c r="D17" s="26"/>
      <c r="E17" s="26"/>
      <c r="F17" s="35"/>
      <c r="G17" s="26"/>
      <c r="H17" s="26"/>
      <c r="I17" s="26"/>
      <c r="J17" s="26"/>
      <c r="K17" s="26"/>
      <c r="L17" s="26"/>
      <c r="M17" s="26"/>
      <c r="N17" s="116"/>
      <c r="S17" s="117"/>
      <c r="T17" s="117"/>
    </row>
    <row r="18" spans="1:20" s="18" customFormat="1" ht="15" customHeight="1" x14ac:dyDescent="0.2">
      <c r="A18" s="31"/>
      <c r="B18" s="26" t="s">
        <v>11</v>
      </c>
      <c r="C18" s="32"/>
      <c r="D18" s="32"/>
      <c r="E18" s="120"/>
      <c r="F18" s="120"/>
      <c r="G18" s="120"/>
      <c r="H18" s="120"/>
      <c r="I18" s="120"/>
      <c r="J18" s="120"/>
      <c r="K18" s="120"/>
      <c r="L18" s="120"/>
      <c r="M18" s="120"/>
      <c r="N18" s="119"/>
      <c r="S18" s="102"/>
      <c r="T18" s="102"/>
    </row>
    <row r="19" spans="1:20" s="18" customFormat="1" ht="3.75" customHeight="1" x14ac:dyDescent="0.2">
      <c r="A19" s="28"/>
      <c r="B19" s="29"/>
      <c r="C19" s="29"/>
      <c r="D19" s="29"/>
      <c r="E19" s="29"/>
      <c r="F19" s="30"/>
      <c r="G19" s="29"/>
      <c r="H19" s="29"/>
      <c r="I19" s="29"/>
      <c r="J19" s="29"/>
      <c r="K19" s="29"/>
      <c r="L19" s="29"/>
      <c r="M19" s="29"/>
      <c r="N19" s="118"/>
      <c r="S19" s="102"/>
      <c r="T19" s="102"/>
    </row>
    <row r="20" spans="1:20" s="18" customFormat="1" ht="12.75" x14ac:dyDescent="0.2">
      <c r="A20" s="31"/>
      <c r="B20" s="34" t="s">
        <v>12</v>
      </c>
      <c r="C20" s="32"/>
      <c r="D20" s="32"/>
      <c r="E20" s="32"/>
      <c r="F20" s="33"/>
      <c r="G20" s="32"/>
      <c r="H20" s="32"/>
      <c r="I20" s="32"/>
      <c r="J20" s="32"/>
      <c r="K20" s="32"/>
      <c r="L20" s="32"/>
      <c r="M20" s="32"/>
      <c r="N20" s="119"/>
      <c r="S20" s="102"/>
      <c r="T20" s="102"/>
    </row>
    <row r="21" spans="1:20" s="105" customFormat="1" ht="15" customHeight="1" x14ac:dyDescent="0.2">
      <c r="A21" s="36"/>
      <c r="B21" s="22" t="s">
        <v>13</v>
      </c>
      <c r="C21" s="37"/>
      <c r="D21" s="37"/>
      <c r="E21" s="37"/>
      <c r="F21" s="38"/>
      <c r="G21" s="37"/>
      <c r="H21" s="37"/>
      <c r="I21" s="37"/>
      <c r="J21" s="37"/>
      <c r="K21" s="37"/>
      <c r="L21" s="37"/>
      <c r="M21" s="37"/>
      <c r="N21" s="121"/>
      <c r="S21" s="109"/>
      <c r="T21" s="109"/>
    </row>
    <row r="22" spans="1:20" s="105" customFormat="1" ht="4.5" customHeight="1" x14ac:dyDescent="0.2">
      <c r="A22" s="39"/>
      <c r="B22" s="40"/>
      <c r="C22" s="15"/>
      <c r="D22" s="15"/>
      <c r="E22" s="15"/>
      <c r="F22" s="41"/>
      <c r="G22" s="15"/>
      <c r="H22" s="15"/>
      <c r="I22" s="15"/>
      <c r="J22" s="15"/>
      <c r="K22" s="15"/>
      <c r="L22" s="15"/>
      <c r="M22" s="15"/>
      <c r="N22" s="104"/>
      <c r="S22" s="109"/>
      <c r="T22" s="109"/>
    </row>
    <row r="23" spans="1:20" s="91" customFormat="1" ht="15" customHeight="1" x14ac:dyDescent="0.2">
      <c r="A23" s="25"/>
      <c r="B23" s="42"/>
      <c r="C23" s="26" t="s">
        <v>14</v>
      </c>
      <c r="D23" s="26"/>
      <c r="E23" s="43"/>
      <c r="F23" s="35"/>
      <c r="G23" s="26" t="s">
        <v>15</v>
      </c>
      <c r="H23" s="26"/>
      <c r="I23" s="26"/>
      <c r="J23" s="26"/>
      <c r="K23" s="62" t="s">
        <v>62</v>
      </c>
      <c r="L23" s="122"/>
      <c r="M23" s="123"/>
      <c r="N23" s="116"/>
      <c r="S23" s="117"/>
      <c r="T23" s="117"/>
    </row>
    <row r="24" spans="1:20" s="18" customFormat="1" ht="4.5" customHeight="1" x14ac:dyDescent="0.2">
      <c r="A24" s="31"/>
      <c r="B24" s="32"/>
      <c r="C24" s="32"/>
      <c r="D24" s="32"/>
      <c r="E24" s="32"/>
      <c r="F24" s="33"/>
      <c r="G24" s="32"/>
      <c r="H24" s="32"/>
      <c r="I24" s="32"/>
      <c r="J24" s="32"/>
      <c r="K24" s="32"/>
      <c r="L24" s="32"/>
      <c r="M24" s="32"/>
      <c r="N24" s="119"/>
      <c r="S24" s="102"/>
      <c r="T24" s="102"/>
    </row>
    <row r="25" spans="1:20" s="91" customFormat="1" ht="15" customHeight="1" x14ac:dyDescent="0.2">
      <c r="A25" s="25"/>
      <c r="B25" s="42"/>
      <c r="C25" s="26" t="s">
        <v>16</v>
      </c>
      <c r="D25" s="26"/>
      <c r="E25" s="43"/>
      <c r="F25" s="35"/>
      <c r="G25" s="26" t="s">
        <v>17</v>
      </c>
      <c r="H25" s="26"/>
      <c r="I25" s="26"/>
      <c r="J25" s="26"/>
      <c r="K25" s="26"/>
      <c r="L25" s="26"/>
      <c r="M25" s="26"/>
      <c r="N25" s="116"/>
      <c r="S25" s="117"/>
      <c r="T25" s="117"/>
    </row>
    <row r="26" spans="1:20" s="18" customFormat="1" ht="4.5" customHeight="1" x14ac:dyDescent="0.2">
      <c r="A26" s="31"/>
      <c r="B26" s="29"/>
      <c r="C26" s="29"/>
      <c r="D26" s="29"/>
      <c r="E26" s="29"/>
      <c r="F26" s="30"/>
      <c r="G26" s="29"/>
      <c r="H26" s="29"/>
      <c r="I26" s="29"/>
      <c r="J26" s="29"/>
      <c r="K26" s="29"/>
      <c r="L26" s="29"/>
      <c r="M26" s="29"/>
      <c r="N26" s="118"/>
      <c r="S26" s="102"/>
      <c r="T26" s="102"/>
    </row>
    <row r="27" spans="1:20" s="18" customFormat="1" ht="3.75" customHeight="1" x14ac:dyDescent="0.2">
      <c r="A27" s="31"/>
      <c r="B27" s="32"/>
      <c r="C27" s="32"/>
      <c r="D27" s="32"/>
      <c r="E27" s="32"/>
      <c r="F27" s="33"/>
      <c r="G27" s="32"/>
      <c r="H27" s="32"/>
      <c r="I27" s="32"/>
      <c r="J27" s="32"/>
      <c r="K27" s="32"/>
      <c r="L27" s="32"/>
      <c r="M27" s="32"/>
      <c r="N27" s="119"/>
      <c r="S27" s="102"/>
      <c r="T27" s="102"/>
    </row>
    <row r="28" spans="1:20" s="18" customFormat="1" ht="12.75" x14ac:dyDescent="0.2">
      <c r="A28" s="31"/>
      <c r="B28" s="40" t="s">
        <v>18</v>
      </c>
      <c r="C28" s="32"/>
      <c r="D28" s="32"/>
      <c r="E28" s="32"/>
      <c r="F28" s="33"/>
      <c r="G28" s="32"/>
      <c r="H28" s="32"/>
      <c r="I28" s="32"/>
      <c r="J28" s="32"/>
      <c r="K28" s="32"/>
      <c r="L28" s="32"/>
      <c r="M28" s="32"/>
      <c r="N28" s="119"/>
      <c r="S28" s="102"/>
      <c r="T28" s="102"/>
    </row>
    <row r="29" spans="1:20" s="91" customFormat="1" ht="15" customHeight="1" x14ac:dyDescent="0.2">
      <c r="A29" s="25"/>
      <c r="B29" s="42"/>
      <c r="C29" s="26" t="s">
        <v>19</v>
      </c>
      <c r="D29" s="26"/>
      <c r="E29" s="44">
        <v>38</v>
      </c>
      <c r="F29" s="35"/>
      <c r="G29" s="26" t="s">
        <v>20</v>
      </c>
      <c r="H29" s="26"/>
      <c r="I29" s="26"/>
      <c r="J29" s="26"/>
      <c r="K29" s="26"/>
      <c r="L29" s="26"/>
      <c r="M29" s="26"/>
      <c r="N29" s="116"/>
      <c r="S29" s="117"/>
      <c r="T29" s="117"/>
    </row>
    <row r="30" spans="1:20" s="18" customFormat="1" ht="4.5" customHeight="1" x14ac:dyDescent="0.2">
      <c r="A30" s="28"/>
      <c r="B30" s="29"/>
      <c r="C30" s="29"/>
      <c r="D30" s="29"/>
      <c r="E30" s="29"/>
      <c r="F30" s="30"/>
      <c r="G30" s="29"/>
      <c r="H30" s="29"/>
      <c r="I30" s="29"/>
      <c r="J30" s="29"/>
      <c r="K30" s="29"/>
      <c r="L30" s="29"/>
      <c r="M30" s="29"/>
      <c r="N30" s="118"/>
      <c r="S30" s="102"/>
      <c r="T30" s="102"/>
    </row>
    <row r="31" spans="1:20" s="32" customFormat="1" ht="12.75" x14ac:dyDescent="0.2">
      <c r="A31" s="31"/>
      <c r="B31" s="34" t="s">
        <v>21</v>
      </c>
      <c r="F31" s="33"/>
      <c r="N31" s="119"/>
      <c r="S31" s="124"/>
      <c r="T31" s="124"/>
    </row>
    <row r="32" spans="1:20" s="105" customFormat="1" ht="15" customHeight="1" x14ac:dyDescent="0.2">
      <c r="A32" s="36"/>
      <c r="B32" s="22" t="s">
        <v>22</v>
      </c>
      <c r="C32" s="37"/>
      <c r="D32" s="37"/>
      <c r="E32" s="37"/>
      <c r="F32" s="38"/>
      <c r="G32" s="37"/>
      <c r="H32" s="37"/>
      <c r="I32" s="37"/>
      <c r="J32" s="37"/>
      <c r="K32" s="37"/>
      <c r="L32" s="37"/>
      <c r="M32" s="37"/>
      <c r="N32" s="121"/>
      <c r="S32" s="109"/>
      <c r="T32" s="109"/>
    </row>
    <row r="33" spans="1:21" s="105" customFormat="1" ht="3.75" customHeight="1" x14ac:dyDescent="0.2">
      <c r="A33" s="39"/>
      <c r="B33" s="15"/>
      <c r="C33" s="15"/>
      <c r="D33" s="15"/>
      <c r="E33" s="15"/>
      <c r="F33" s="41"/>
      <c r="G33" s="15"/>
      <c r="H33" s="15"/>
      <c r="I33" s="15"/>
      <c r="J33" s="15"/>
      <c r="K33" s="15"/>
      <c r="L33" s="15"/>
      <c r="M33" s="15"/>
      <c r="N33" s="104"/>
      <c r="S33" s="109"/>
      <c r="T33" s="109"/>
    </row>
    <row r="34" spans="1:21" s="18" customFormat="1" ht="12.75" x14ac:dyDescent="0.2">
      <c r="A34" s="31"/>
      <c r="B34" s="32"/>
      <c r="C34" s="32"/>
      <c r="D34" s="45" t="s">
        <v>23</v>
      </c>
      <c r="E34" s="46"/>
      <c r="F34" s="47"/>
      <c r="G34" s="46"/>
      <c r="H34" s="32"/>
      <c r="I34" s="46"/>
      <c r="J34" s="32"/>
      <c r="K34" s="46"/>
      <c r="L34" s="32"/>
      <c r="M34" s="125" t="s">
        <v>63</v>
      </c>
      <c r="N34" s="119"/>
      <c r="S34" s="102"/>
      <c r="T34" s="102"/>
    </row>
    <row r="35" spans="1:21" s="91" customFormat="1" ht="11.25" x14ac:dyDescent="0.2">
      <c r="A35" s="25"/>
      <c r="B35" s="26" t="s">
        <v>8</v>
      </c>
      <c r="C35" s="26"/>
      <c r="D35" s="26"/>
      <c r="E35" s="44"/>
      <c r="F35" s="35"/>
      <c r="G35" s="48"/>
      <c r="H35" s="26"/>
      <c r="I35" s="48"/>
      <c r="J35" s="26"/>
      <c r="K35" s="48"/>
      <c r="L35" s="26"/>
      <c r="M35" s="126"/>
      <c r="N35" s="116"/>
      <c r="S35" s="117"/>
      <c r="T35" s="117"/>
    </row>
    <row r="36" spans="1:21" s="91" customFormat="1" ht="11.25" x14ac:dyDescent="0.2">
      <c r="A36" s="25"/>
      <c r="B36" s="26" t="s">
        <v>24</v>
      </c>
      <c r="C36" s="26"/>
      <c r="D36" s="26"/>
      <c r="E36" s="44"/>
      <c r="F36" s="35"/>
      <c r="G36" s="48"/>
      <c r="H36" s="26"/>
      <c r="I36" s="48"/>
      <c r="J36" s="26"/>
      <c r="K36" s="48"/>
      <c r="L36" s="26"/>
      <c r="M36" s="127"/>
      <c r="N36" s="116"/>
      <c r="S36" s="117"/>
      <c r="T36" s="117"/>
    </row>
    <row r="37" spans="1:21" ht="3.75" customHeight="1" x14ac:dyDescent="0.25">
      <c r="A37" s="49"/>
      <c r="B37" s="50"/>
      <c r="C37" s="50"/>
      <c r="D37" s="50"/>
      <c r="E37" s="51"/>
      <c r="F37" s="52"/>
      <c r="G37" s="50"/>
      <c r="H37" s="50"/>
      <c r="I37" s="50"/>
      <c r="J37" s="148"/>
      <c r="K37" s="148"/>
      <c r="L37" s="148"/>
      <c r="M37" s="148"/>
      <c r="N37" s="149"/>
    </row>
    <row r="38" spans="1:21" ht="3.75" customHeight="1" x14ac:dyDescent="0.25">
      <c r="A38" s="25"/>
      <c r="B38" s="26"/>
      <c r="C38" s="26"/>
      <c r="D38" s="26"/>
      <c r="E38" s="26"/>
      <c r="F38" s="35"/>
      <c r="G38" s="26"/>
      <c r="H38" s="26"/>
      <c r="I38" s="26"/>
      <c r="J38" s="148"/>
      <c r="K38" s="148"/>
      <c r="L38" s="148"/>
      <c r="M38" s="148"/>
      <c r="N38" s="149"/>
    </row>
    <row r="39" spans="1:21" x14ac:dyDescent="0.25">
      <c r="A39" s="39"/>
      <c r="B39" s="40" t="s">
        <v>25</v>
      </c>
      <c r="C39" s="15"/>
      <c r="D39" s="15"/>
      <c r="E39" s="53"/>
      <c r="F39" s="41"/>
      <c r="G39" s="15"/>
      <c r="H39" s="15"/>
      <c r="I39" s="15"/>
      <c r="J39" s="148"/>
      <c r="K39" s="148"/>
      <c r="L39" s="148"/>
      <c r="M39" s="148"/>
      <c r="N39" s="149"/>
      <c r="R39" s="105"/>
      <c r="S39" s="128">
        <f>E29/40</f>
        <v>0.95</v>
      </c>
      <c r="T39" s="128">
        <v>1</v>
      </c>
      <c r="U39" s="105"/>
    </row>
    <row r="40" spans="1:21" ht="3.75" customHeight="1" x14ac:dyDescent="0.25">
      <c r="A40" s="25"/>
      <c r="B40" s="26"/>
      <c r="C40" s="26"/>
      <c r="D40" s="26"/>
      <c r="E40" s="26"/>
      <c r="F40" s="35"/>
      <c r="G40" s="26"/>
      <c r="H40" s="26"/>
      <c r="I40" s="26"/>
      <c r="J40" s="148"/>
      <c r="K40" s="148"/>
      <c r="L40" s="148"/>
      <c r="M40" s="148"/>
      <c r="N40" s="149"/>
      <c r="R40" s="91"/>
      <c r="S40" s="128"/>
      <c r="T40" s="128"/>
      <c r="U40" s="91"/>
    </row>
    <row r="41" spans="1:21" x14ac:dyDescent="0.25">
      <c r="A41" s="25"/>
      <c r="B41" s="26" t="s">
        <v>26</v>
      </c>
      <c r="C41" s="26"/>
      <c r="D41" s="26"/>
      <c r="E41" s="54"/>
      <c r="F41" s="55" t="s">
        <v>27</v>
      </c>
      <c r="G41" s="54"/>
      <c r="H41" s="56" t="s">
        <v>27</v>
      </c>
      <c r="I41" s="54"/>
      <c r="J41" s="55" t="s">
        <v>27</v>
      </c>
      <c r="K41" s="54"/>
      <c r="L41" s="56" t="s">
        <v>27</v>
      </c>
      <c r="M41" s="131">
        <f>E29/38</f>
        <v>1</v>
      </c>
      <c r="N41" s="149"/>
      <c r="R41" s="91"/>
      <c r="S41" s="128"/>
      <c r="T41" s="128"/>
      <c r="U41" s="91"/>
    </row>
    <row r="42" spans="1:21" x14ac:dyDescent="0.25">
      <c r="A42" s="25"/>
      <c r="B42" s="57" t="s">
        <v>28</v>
      </c>
      <c r="C42" s="57"/>
      <c r="D42" s="58"/>
      <c r="E42" s="54"/>
      <c r="F42" s="55" t="s">
        <v>27</v>
      </c>
      <c r="G42" s="54"/>
      <c r="H42" s="55" t="s">
        <v>27</v>
      </c>
      <c r="I42" s="54"/>
      <c r="J42" s="55" t="s">
        <v>27</v>
      </c>
      <c r="K42" s="54"/>
      <c r="L42" s="55" t="s">
        <v>27</v>
      </c>
      <c r="M42" s="132"/>
      <c r="N42" s="149"/>
      <c r="R42" s="91"/>
      <c r="S42" s="129" t="s">
        <v>64</v>
      </c>
      <c r="T42" s="129"/>
      <c r="U42" s="91" t="s">
        <v>65</v>
      </c>
    </row>
    <row r="43" spans="1:21" x14ac:dyDescent="0.25">
      <c r="A43" s="25"/>
      <c r="B43" s="59" t="s">
        <v>29</v>
      </c>
      <c r="C43" s="59"/>
      <c r="D43" s="60"/>
      <c r="E43" s="54"/>
      <c r="F43" s="55" t="s">
        <v>27</v>
      </c>
      <c r="G43" s="54"/>
      <c r="H43" s="55" t="s">
        <v>27</v>
      </c>
      <c r="I43" s="54"/>
      <c r="J43" s="55" t="s">
        <v>27</v>
      </c>
      <c r="K43" s="54"/>
      <c r="L43" s="55" t="s">
        <v>27</v>
      </c>
      <c r="M43" s="132"/>
      <c r="N43" s="149"/>
      <c r="R43" s="91" t="s">
        <v>66</v>
      </c>
      <c r="S43" s="117">
        <f>(E41*E66+G41*G66+I41*I66+K41*K66)</f>
        <v>0</v>
      </c>
      <c r="T43" s="117">
        <f>S43/S39</f>
        <v>0</v>
      </c>
      <c r="U43" s="91"/>
    </row>
    <row r="44" spans="1:21" x14ac:dyDescent="0.25">
      <c r="A44" s="61"/>
      <c r="B44" s="62"/>
      <c r="C44" s="63"/>
      <c r="D44" s="62" t="s">
        <v>30</v>
      </c>
      <c r="E44" s="64">
        <f>SUM(E41:E43)</f>
        <v>0</v>
      </c>
      <c r="F44" s="65" t="s">
        <v>27</v>
      </c>
      <c r="G44" s="64">
        <f>SUM(G41:G43)</f>
        <v>0</v>
      </c>
      <c r="H44" s="66" t="s">
        <v>27</v>
      </c>
      <c r="I44" s="64">
        <f>SUM(I41:I43)</f>
        <v>0</v>
      </c>
      <c r="J44" s="65" t="s">
        <v>27</v>
      </c>
      <c r="K44" s="64">
        <f>SUM(K41:K43)</f>
        <v>0</v>
      </c>
      <c r="L44" s="84" t="s">
        <v>27</v>
      </c>
      <c r="M44" s="148"/>
      <c r="N44" s="149"/>
      <c r="R44" s="91" t="s">
        <v>67</v>
      </c>
      <c r="S44" s="117">
        <f>E70</f>
        <v>0</v>
      </c>
      <c r="T44" s="117">
        <f>S44/S39</f>
        <v>0</v>
      </c>
      <c r="U44" s="91"/>
    </row>
    <row r="45" spans="1:21" x14ac:dyDescent="0.25">
      <c r="A45" s="61"/>
      <c r="B45" s="62"/>
      <c r="C45" s="63"/>
      <c r="D45" s="62" t="s">
        <v>31</v>
      </c>
      <c r="E45" s="67"/>
      <c r="F45" s="65" t="s">
        <v>27</v>
      </c>
      <c r="G45" s="68"/>
      <c r="H45" s="65" t="s">
        <v>27</v>
      </c>
      <c r="I45" s="68"/>
      <c r="J45" s="65" t="s">
        <v>27</v>
      </c>
      <c r="K45" s="68"/>
      <c r="L45" s="84" t="s">
        <v>27</v>
      </c>
      <c r="M45" s="148"/>
      <c r="N45" s="149"/>
      <c r="R45" s="91"/>
      <c r="S45" s="117"/>
      <c r="T45" s="117"/>
      <c r="U45" s="91"/>
    </row>
    <row r="46" spans="1:21" ht="11.25" customHeight="1" x14ac:dyDescent="0.25">
      <c r="A46" s="25"/>
      <c r="B46" s="26"/>
      <c r="C46" s="26"/>
      <c r="D46" s="26"/>
      <c r="E46" s="69"/>
      <c r="F46" s="70"/>
      <c r="G46" s="71"/>
      <c r="H46" s="72"/>
      <c r="I46" s="71"/>
      <c r="J46" s="70"/>
      <c r="K46" s="71"/>
      <c r="L46" s="72"/>
      <c r="M46" s="148"/>
      <c r="N46" s="149"/>
      <c r="R46" s="91" t="s">
        <v>68</v>
      </c>
      <c r="S46" s="117">
        <f>S43+S44</f>
        <v>0</v>
      </c>
      <c r="T46" s="117">
        <f>T43+T44</f>
        <v>0</v>
      </c>
      <c r="U46" s="91"/>
    </row>
    <row r="47" spans="1:21" x14ac:dyDescent="0.25">
      <c r="A47" s="39"/>
      <c r="B47" s="40" t="s">
        <v>32</v>
      </c>
      <c r="C47" s="15"/>
      <c r="D47" s="15"/>
      <c r="E47" s="73"/>
      <c r="F47" s="74"/>
      <c r="G47" s="73"/>
      <c r="H47" s="75"/>
      <c r="I47" s="73"/>
      <c r="J47" s="74"/>
      <c r="K47" s="73"/>
      <c r="L47" s="75"/>
      <c r="M47" s="148"/>
      <c r="N47" s="149"/>
      <c r="R47" s="105" t="s">
        <v>69</v>
      </c>
      <c r="S47" s="109">
        <v>66150</v>
      </c>
      <c r="T47" s="109">
        <v>66150</v>
      </c>
      <c r="U47" s="117">
        <v>96600</v>
      </c>
    </row>
    <row r="48" spans="1:21" ht="3.75" customHeight="1" x14ac:dyDescent="0.25">
      <c r="A48" s="25"/>
      <c r="B48" s="26"/>
      <c r="C48" s="26"/>
      <c r="D48" s="26"/>
      <c r="E48" s="71"/>
      <c r="F48" s="70"/>
      <c r="G48" s="71"/>
      <c r="H48" s="72"/>
      <c r="I48" s="71"/>
      <c r="J48" s="70"/>
      <c r="K48" s="71"/>
      <c r="L48" s="72"/>
      <c r="M48" s="148"/>
      <c r="N48" s="149"/>
      <c r="R48" s="91"/>
      <c r="S48" s="117"/>
      <c r="T48" s="117"/>
      <c r="U48" s="91"/>
    </row>
    <row r="49" spans="1:21" s="91" customFormat="1" ht="15" customHeight="1" x14ac:dyDescent="0.2">
      <c r="A49" s="25"/>
      <c r="B49" s="26" t="s">
        <v>33</v>
      </c>
      <c r="C49" s="26"/>
      <c r="D49" s="26"/>
      <c r="E49" s="153">
        <f>IF(E29=0,0,IF(E41/E29*38&gt;S52,(S52/38*E29+E42+E43)*M49,E45*M49))</f>
        <v>0</v>
      </c>
      <c r="F49" s="154" t="s">
        <v>27</v>
      </c>
      <c r="G49" s="153">
        <f>IF(E29=0,0,IF(G41/E29*38&gt;S52,(S52/38*E29+G42+G43)*M49,G45*M49))</f>
        <v>0</v>
      </c>
      <c r="H49" s="155" t="s">
        <v>27</v>
      </c>
      <c r="I49" s="153">
        <f>IF(E29=0,0,IF(I41/E29*38&gt;S52,(S52/38*E29+I42+I43)*M49,I45*M49))</f>
        <v>0</v>
      </c>
      <c r="J49" s="156" t="s">
        <v>27</v>
      </c>
      <c r="K49" s="153">
        <f>IF(E29=0,0,IF(K41/E29*38&gt;S52,(S52/38*E29+K42+K43)*M49,K45*M49))</f>
        <v>0</v>
      </c>
      <c r="L49" s="86" t="s">
        <v>27</v>
      </c>
      <c r="M49" s="133">
        <v>1.2999999999999999E-2</v>
      </c>
      <c r="N49" s="116"/>
      <c r="R49" s="91" t="s">
        <v>70</v>
      </c>
      <c r="S49" s="117">
        <f>S46-S47</f>
        <v>-66150</v>
      </c>
      <c r="T49" s="117">
        <f>T46-T47</f>
        <v>-66150</v>
      </c>
    </row>
    <row r="50" spans="1:21" s="91" customFormat="1" ht="15" customHeight="1" x14ac:dyDescent="0.2">
      <c r="A50" s="25"/>
      <c r="B50" s="26" t="s">
        <v>34</v>
      </c>
      <c r="C50" s="26"/>
      <c r="D50" s="26"/>
      <c r="E50" s="153">
        <f>IF(E29=0,0,IF(E41/E29*38&gt;U52,(U52/38*E29+E42+E43)*M50,E45*M50))</f>
        <v>0</v>
      </c>
      <c r="F50" s="154" t="s">
        <v>27</v>
      </c>
      <c r="G50" s="153">
        <f>IF(E29=0,0,IF(G41/E29*38&gt;U52,(U52/38*E29+G42+G43)*M50,G45*M50))</f>
        <v>0</v>
      </c>
      <c r="H50" s="155" t="s">
        <v>27</v>
      </c>
      <c r="I50" s="153">
        <f>IF(E29=0,0,IF(I41/E29*38&gt;U52,(U52/38*E29+I42+I43)*M50,I45*M50))</f>
        <v>0</v>
      </c>
      <c r="J50" s="156" t="s">
        <v>27</v>
      </c>
      <c r="K50" s="153">
        <f>IF(E29=0,0,IF(K41/E29*38&gt;T52,(T52/38*E29+K42+K43)*M50,K45*M50))</f>
        <v>0</v>
      </c>
      <c r="L50" s="86" t="s">
        <v>27</v>
      </c>
      <c r="M50" s="133">
        <v>9.2999999999999999E-2</v>
      </c>
      <c r="N50" s="116"/>
      <c r="R50" s="91" t="s">
        <v>71</v>
      </c>
      <c r="S50" s="117">
        <f>S44-S49</f>
        <v>66150</v>
      </c>
      <c r="T50" s="117">
        <f>T44-T49</f>
        <v>66150</v>
      </c>
    </row>
    <row r="51" spans="1:21" s="91" customFormat="1" ht="15" customHeight="1" x14ac:dyDescent="0.2">
      <c r="A51" s="25"/>
      <c r="B51" s="26" t="s">
        <v>35</v>
      </c>
      <c r="C51" s="26"/>
      <c r="D51" s="26"/>
      <c r="E51" s="153">
        <f>IF(E29=0,0,IF(E41/E29*38&gt;U52,(U52/38*E29+E42+E43)*M51,E45*M51))</f>
        <v>0</v>
      </c>
      <c r="F51" s="154" t="s">
        <v>27</v>
      </c>
      <c r="G51" s="153">
        <f>IF(E29=0,0,IF(G41/E29*38&gt;U52,(U52/38*E29+G42+G43)*M51,G45*M51))</f>
        <v>0</v>
      </c>
      <c r="H51" s="155" t="s">
        <v>27</v>
      </c>
      <c r="I51" s="153">
        <f>IF(E29=0,0,IF(I41/E29*38&gt;U52,(U52/38*E29+I42+I43)*M51,I45*M51))</f>
        <v>0</v>
      </c>
      <c r="J51" s="156" t="s">
        <v>27</v>
      </c>
      <c r="K51" s="153">
        <f>IF(E29=0,0,IF(K41/E29*38&gt;T52,(T52/38*E29+K42+K43)*M51,K45*M51))</f>
        <v>0</v>
      </c>
      <c r="L51" s="86" t="s">
        <v>27</v>
      </c>
      <c r="M51" s="133">
        <v>1.2999999999999999E-2</v>
      </c>
      <c r="N51" s="116"/>
      <c r="R51" s="91" t="s">
        <v>72</v>
      </c>
      <c r="S51" s="130">
        <f>M71-M49-M52-M53</f>
        <v>0.106</v>
      </c>
      <c r="T51" s="130">
        <f>M71-M49-M52-M53</f>
        <v>0.106</v>
      </c>
    </row>
    <row r="52" spans="1:21" s="91" customFormat="1" ht="15" customHeight="1" x14ac:dyDescent="0.2">
      <c r="A52" s="25"/>
      <c r="B52" s="26" t="s">
        <v>36</v>
      </c>
      <c r="C52" s="26"/>
      <c r="D52" s="26"/>
      <c r="E52" s="153">
        <f>IF(E29=0,0,IF(E41/E29*38&gt;S52,(S52/38*E29+E42+E43)*M52,E45*M52))</f>
        <v>0</v>
      </c>
      <c r="F52" s="154" t="s">
        <v>27</v>
      </c>
      <c r="G52" s="153">
        <f>IF(E29=0,0,IF(G41/E29*38&gt;S52,(S52/38*E29+G42+G43)*M52,G45*M52))</f>
        <v>0</v>
      </c>
      <c r="H52" s="155" t="s">
        <v>27</v>
      </c>
      <c r="I52" s="153">
        <f>IF(E29=0,0,IF(I41/E29*38&gt;S52,(S52/38*E29+I42+I43)*M52,I45*M52))</f>
        <v>0</v>
      </c>
      <c r="J52" s="156" t="s">
        <v>27</v>
      </c>
      <c r="K52" s="153">
        <f>IF(E29=0,0,IF(K41/E29*38&gt;S52,(S52/38*E29+K42+K43)*M52,K45*M52))</f>
        <v>0</v>
      </c>
      <c r="L52" s="86" t="s">
        <v>27</v>
      </c>
      <c r="M52" s="133">
        <v>7.2999999999999995E-2</v>
      </c>
      <c r="N52" s="116"/>
      <c r="R52" s="91" t="s">
        <v>73</v>
      </c>
      <c r="S52" s="117">
        <v>5512.5</v>
      </c>
      <c r="T52" s="117">
        <v>5512.5</v>
      </c>
      <c r="U52" s="117">
        <v>8050</v>
      </c>
    </row>
    <row r="53" spans="1:21" s="91" customFormat="1" ht="15" customHeight="1" x14ac:dyDescent="0.2">
      <c r="A53" s="25"/>
      <c r="B53" s="76" t="s">
        <v>37</v>
      </c>
      <c r="C53" s="26"/>
      <c r="D53" s="26"/>
      <c r="E53" s="153">
        <f>IF(E29=0,0,IF(E41/E29*38&gt;S52,(S52/38*E29+E42+E43)*M53,E45*M53))</f>
        <v>0</v>
      </c>
      <c r="F53" s="154" t="s">
        <v>27</v>
      </c>
      <c r="G53" s="153">
        <f>IF(E29=0,0,IF(G41/E29*38&gt;S52,(S52/38*E29+G42+G43)*M53,G45*M53))</f>
        <v>0</v>
      </c>
      <c r="H53" s="155" t="s">
        <v>27</v>
      </c>
      <c r="I53" s="153">
        <f>IF(E29=0,0,IF(I41/E29*38&gt;S52,(S52/38*E29+I42+I43)*M53,I45*M53))</f>
        <v>0</v>
      </c>
      <c r="J53" s="156" t="s">
        <v>27</v>
      </c>
      <c r="K53" s="153">
        <f>IF(E29=0,0,IF(K41/E29*38&gt;S52,(S52/38*E29+K42+K43)*M53,K45*M53))</f>
        <v>0</v>
      </c>
      <c r="L53" s="86" t="s">
        <v>27</v>
      </c>
      <c r="M53" s="133"/>
      <c r="N53" s="116"/>
    </row>
    <row r="54" spans="1:21" s="91" customFormat="1" ht="15" customHeight="1" x14ac:dyDescent="0.2">
      <c r="A54" s="25"/>
      <c r="B54" s="63"/>
      <c r="C54" s="63"/>
      <c r="D54" s="62" t="s">
        <v>30</v>
      </c>
      <c r="E54" s="77">
        <f>SUM(E49:E53)</f>
        <v>0</v>
      </c>
      <c r="F54" s="55" t="s">
        <v>27</v>
      </c>
      <c r="G54" s="77">
        <f>SUM(G49:G53)</f>
        <v>0</v>
      </c>
      <c r="H54" s="56" t="s">
        <v>27</v>
      </c>
      <c r="I54" s="77">
        <f>SUM(I49:I53)</f>
        <v>0</v>
      </c>
      <c r="J54" s="86" t="s">
        <v>27</v>
      </c>
      <c r="K54" s="77">
        <f>SUM(K49:K53)</f>
        <v>0</v>
      </c>
      <c r="L54" s="86" t="s">
        <v>27</v>
      </c>
      <c r="M54" s="76"/>
      <c r="N54" s="116"/>
      <c r="S54" s="117"/>
      <c r="T54" s="117"/>
    </row>
    <row r="55" spans="1:21" s="91" customFormat="1" ht="15" customHeight="1" x14ac:dyDescent="0.2">
      <c r="A55" s="25"/>
      <c r="B55" s="40" t="s">
        <v>38</v>
      </c>
      <c r="C55" s="63"/>
      <c r="D55" s="62"/>
      <c r="E55" s="78"/>
      <c r="F55" s="79"/>
      <c r="G55" s="78"/>
      <c r="H55" s="80"/>
      <c r="I55" s="78"/>
      <c r="J55" s="134"/>
      <c r="K55" s="78"/>
      <c r="L55" s="134"/>
      <c r="M55" s="76"/>
      <c r="N55" s="116"/>
      <c r="S55" s="117"/>
      <c r="T55" s="117"/>
    </row>
    <row r="56" spans="1:21" s="91" customFormat="1" ht="15" customHeight="1" x14ac:dyDescent="0.2">
      <c r="A56" s="25"/>
      <c r="B56" s="26" t="s">
        <v>39</v>
      </c>
      <c r="C56" s="26"/>
      <c r="D56" s="26"/>
      <c r="E56" s="153">
        <f>(E44-E43)*M56</f>
        <v>0</v>
      </c>
      <c r="F56" s="154" t="s">
        <v>27</v>
      </c>
      <c r="G56" s="153">
        <f>(G44-G43)*M56</f>
        <v>0</v>
      </c>
      <c r="H56" s="155" t="s">
        <v>27</v>
      </c>
      <c r="I56" s="153">
        <f>(I44-I43)*M56</f>
        <v>0</v>
      </c>
      <c r="J56" s="156" t="s">
        <v>27</v>
      </c>
      <c r="K56" s="153">
        <f>(K44-K43)*M56</f>
        <v>0</v>
      </c>
      <c r="L56" s="86" t="s">
        <v>27</v>
      </c>
      <c r="M56" s="133"/>
      <c r="N56" s="116"/>
      <c r="S56" s="117"/>
      <c r="T56" s="117"/>
    </row>
    <row r="57" spans="1:21" s="91" customFormat="1" ht="15" customHeight="1" x14ac:dyDescent="0.2">
      <c r="A57" s="25"/>
      <c r="B57" s="59"/>
      <c r="C57" s="59"/>
      <c r="D57" s="60"/>
      <c r="E57" s="153">
        <f>$E$45*M57</f>
        <v>0</v>
      </c>
      <c r="F57" s="154" t="s">
        <v>27</v>
      </c>
      <c r="G57" s="153">
        <f>$G$45*M57</f>
        <v>0</v>
      </c>
      <c r="H57" s="155" t="s">
        <v>27</v>
      </c>
      <c r="I57" s="153">
        <f>$I$45*M57</f>
        <v>0</v>
      </c>
      <c r="J57" s="156" t="s">
        <v>27</v>
      </c>
      <c r="K57" s="153">
        <f>$K$45*M57</f>
        <v>0</v>
      </c>
      <c r="L57" s="86" t="s">
        <v>27</v>
      </c>
      <c r="M57" s="133"/>
      <c r="N57" s="116"/>
      <c r="S57" s="117"/>
      <c r="T57" s="117"/>
    </row>
    <row r="58" spans="1:21" s="91" customFormat="1" ht="15" customHeight="1" x14ac:dyDescent="0.2">
      <c r="A58" s="25"/>
      <c r="B58" s="63"/>
      <c r="C58" s="63"/>
      <c r="D58" s="62" t="s">
        <v>30</v>
      </c>
      <c r="E58" s="77">
        <f>SUM(E56:E57)</f>
        <v>0</v>
      </c>
      <c r="F58" s="55" t="s">
        <v>27</v>
      </c>
      <c r="G58" s="77">
        <f>SUM(G56:G57)</f>
        <v>0</v>
      </c>
      <c r="H58" s="56" t="s">
        <v>27</v>
      </c>
      <c r="I58" s="77">
        <f>SUM(I56:I57)</f>
        <v>0</v>
      </c>
      <c r="J58" s="86" t="s">
        <v>27</v>
      </c>
      <c r="K58" s="77">
        <f>SUM(K56:K57)</f>
        <v>0</v>
      </c>
      <c r="L58" s="86" t="s">
        <v>27</v>
      </c>
      <c r="M58" s="76"/>
      <c r="N58" s="116"/>
      <c r="S58" s="117"/>
      <c r="T58" s="117"/>
    </row>
    <row r="59" spans="1:21" s="91" customFormat="1" ht="15" customHeight="1" x14ac:dyDescent="0.2">
      <c r="A59" s="25"/>
      <c r="B59" s="40" t="s">
        <v>40</v>
      </c>
      <c r="C59" s="63"/>
      <c r="D59" s="62"/>
      <c r="E59" s="78"/>
      <c r="F59" s="79"/>
      <c r="G59" s="78"/>
      <c r="H59" s="80"/>
      <c r="I59" s="78"/>
      <c r="J59" s="134"/>
      <c r="K59" s="78"/>
      <c r="L59" s="134"/>
      <c r="M59" s="76"/>
      <c r="N59" s="116"/>
      <c r="S59" s="117"/>
      <c r="T59" s="117"/>
    </row>
    <row r="60" spans="1:21" s="91" customFormat="1" ht="15" customHeight="1" x14ac:dyDescent="0.2">
      <c r="A60" s="25"/>
      <c r="B60" s="81" t="s">
        <v>41</v>
      </c>
      <c r="C60" s="26"/>
      <c r="D60" s="26"/>
      <c r="E60" s="153">
        <f>$E$45*M60</f>
        <v>0</v>
      </c>
      <c r="F60" s="154" t="s">
        <v>27</v>
      </c>
      <c r="G60" s="153">
        <f>$G$45*M60</f>
        <v>0</v>
      </c>
      <c r="H60" s="155" t="s">
        <v>27</v>
      </c>
      <c r="I60" s="153">
        <f>$I$45*M60</f>
        <v>0</v>
      </c>
      <c r="J60" s="156" t="s">
        <v>27</v>
      </c>
      <c r="K60" s="153">
        <f>$K$45*M60</f>
        <v>0</v>
      </c>
      <c r="L60" s="86" t="s">
        <v>27</v>
      </c>
      <c r="M60" s="133"/>
      <c r="N60" s="116"/>
      <c r="S60" s="117"/>
      <c r="T60" s="117"/>
    </row>
    <row r="61" spans="1:21" s="91" customFormat="1" ht="15" customHeight="1" x14ac:dyDescent="0.2">
      <c r="A61" s="25"/>
      <c r="B61" s="26" t="s">
        <v>42</v>
      </c>
      <c r="C61" s="26"/>
      <c r="D61" s="26"/>
      <c r="E61" s="153">
        <f>$E$45*M61</f>
        <v>0</v>
      </c>
      <c r="F61" s="154" t="s">
        <v>27</v>
      </c>
      <c r="G61" s="153">
        <f>$G$45*M61</f>
        <v>0</v>
      </c>
      <c r="H61" s="155" t="s">
        <v>27</v>
      </c>
      <c r="I61" s="153">
        <f>$I$45*M61</f>
        <v>0</v>
      </c>
      <c r="J61" s="156" t="s">
        <v>27</v>
      </c>
      <c r="K61" s="153">
        <f>$K$45*M61</f>
        <v>0</v>
      </c>
      <c r="L61" s="86" t="s">
        <v>27</v>
      </c>
      <c r="M61" s="133"/>
      <c r="N61" s="116"/>
      <c r="S61" s="117"/>
      <c r="T61" s="117"/>
    </row>
    <row r="62" spans="1:21" s="91" customFormat="1" ht="15" customHeight="1" x14ac:dyDescent="0.2">
      <c r="A62" s="25"/>
      <c r="B62" s="26" t="s">
        <v>43</v>
      </c>
      <c r="C62" s="26"/>
      <c r="D62" s="26"/>
      <c r="E62" s="153">
        <f>$E$45*M62</f>
        <v>0</v>
      </c>
      <c r="F62" s="154" t="s">
        <v>27</v>
      </c>
      <c r="G62" s="153">
        <f>$G$45*M62</f>
        <v>0</v>
      </c>
      <c r="H62" s="155" t="s">
        <v>27</v>
      </c>
      <c r="I62" s="153">
        <f>$I$45*M62</f>
        <v>0</v>
      </c>
      <c r="J62" s="156" t="s">
        <v>27</v>
      </c>
      <c r="K62" s="153">
        <f>$K$45*M62</f>
        <v>0</v>
      </c>
      <c r="L62" s="86" t="s">
        <v>27</v>
      </c>
      <c r="M62" s="133">
        <v>5.9999999999999995E-4</v>
      </c>
      <c r="N62" s="116"/>
      <c r="S62" s="117"/>
      <c r="T62" s="117"/>
    </row>
    <row r="63" spans="1:21" s="91" customFormat="1" ht="15" customHeight="1" x14ac:dyDescent="0.2">
      <c r="A63" s="25"/>
      <c r="B63" s="63"/>
      <c r="C63" s="63"/>
      <c r="D63" s="62" t="s">
        <v>30</v>
      </c>
      <c r="E63" s="77">
        <f>SUM(E60:E62)</f>
        <v>0</v>
      </c>
      <c r="F63" s="55" t="s">
        <v>27</v>
      </c>
      <c r="G63" s="77">
        <f>SUM(G60:G62)</f>
        <v>0</v>
      </c>
      <c r="H63" s="55" t="s">
        <v>27</v>
      </c>
      <c r="I63" s="77">
        <f>SUM(I60:I62)</f>
        <v>0</v>
      </c>
      <c r="J63" s="55" t="s">
        <v>27</v>
      </c>
      <c r="K63" s="77">
        <f>SUM(K60:K62)</f>
        <v>0</v>
      </c>
      <c r="L63" s="55" t="s">
        <v>27</v>
      </c>
      <c r="M63" s="76"/>
      <c r="N63" s="116"/>
      <c r="S63" s="117"/>
      <c r="T63" s="117"/>
    </row>
    <row r="64" spans="1:21" s="137" customFormat="1" ht="15" customHeight="1" x14ac:dyDescent="0.2">
      <c r="A64" s="61"/>
      <c r="B64" s="63" t="s">
        <v>44</v>
      </c>
      <c r="C64" s="63"/>
      <c r="D64" s="63"/>
      <c r="E64" s="64">
        <f>E44+E54+E58+E63</f>
        <v>0</v>
      </c>
      <c r="F64" s="65" t="s">
        <v>27</v>
      </c>
      <c r="G64" s="64">
        <f>G44+G54+G58+G63</f>
        <v>0</v>
      </c>
      <c r="H64" s="66" t="s">
        <v>27</v>
      </c>
      <c r="I64" s="64">
        <f>I44+I54+I58+I63</f>
        <v>0</v>
      </c>
      <c r="J64" s="65" t="s">
        <v>27</v>
      </c>
      <c r="K64" s="64">
        <f>K44+K54+K58+K63</f>
        <v>0</v>
      </c>
      <c r="L64" s="135" t="s">
        <v>27</v>
      </c>
      <c r="M64" s="63"/>
      <c r="N64" s="136"/>
      <c r="R64" s="91"/>
      <c r="S64" s="117"/>
      <c r="T64" s="117"/>
      <c r="U64" s="91"/>
    </row>
    <row r="65" spans="1:21" s="91" customFormat="1" ht="15" customHeight="1" x14ac:dyDescent="0.2">
      <c r="A65" s="25"/>
      <c r="B65" s="40" t="s">
        <v>45</v>
      </c>
      <c r="C65" s="26"/>
      <c r="D65" s="26"/>
      <c r="E65" s="78"/>
      <c r="F65" s="70"/>
      <c r="G65" s="82"/>
      <c r="H65" s="72"/>
      <c r="I65" s="82"/>
      <c r="J65" s="138"/>
      <c r="K65" s="82"/>
      <c r="L65" s="138"/>
      <c r="M65" s="26"/>
      <c r="N65" s="116"/>
      <c r="R65" s="137"/>
      <c r="S65" s="139"/>
      <c r="T65" s="139"/>
      <c r="U65" s="137"/>
    </row>
    <row r="66" spans="1:21" s="91" customFormat="1" ht="15" customHeight="1" x14ac:dyDescent="0.2">
      <c r="A66" s="25"/>
      <c r="B66" s="26" t="s">
        <v>46</v>
      </c>
      <c r="C66" s="26"/>
      <c r="D66" s="26"/>
      <c r="E66" s="83">
        <v>12</v>
      </c>
      <c r="F66" s="70"/>
      <c r="G66" s="83"/>
      <c r="H66" s="72"/>
      <c r="I66" s="83"/>
      <c r="J66" s="140"/>
      <c r="K66" s="83"/>
      <c r="L66" s="140"/>
      <c r="M66" s="26"/>
      <c r="N66" s="116"/>
      <c r="S66" s="117"/>
      <c r="T66" s="117"/>
    </row>
    <row r="67" spans="1:21" s="91" customFormat="1" ht="15" customHeight="1" x14ac:dyDescent="0.2">
      <c r="A67" s="25"/>
      <c r="B67" s="26" t="s">
        <v>47</v>
      </c>
      <c r="C67" s="26"/>
      <c r="D67" s="26"/>
      <c r="E67" s="64">
        <f>E64*E66</f>
        <v>0</v>
      </c>
      <c r="F67" s="84" t="s">
        <v>27</v>
      </c>
      <c r="G67" s="64">
        <f>G64*G66</f>
        <v>0</v>
      </c>
      <c r="H67" s="84" t="s">
        <v>27</v>
      </c>
      <c r="I67" s="64">
        <f>I64*I66</f>
        <v>0</v>
      </c>
      <c r="J67" s="84" t="s">
        <v>27</v>
      </c>
      <c r="K67" s="64">
        <f>K64*K66</f>
        <v>0</v>
      </c>
      <c r="L67" s="84" t="s">
        <v>27</v>
      </c>
      <c r="M67" s="26"/>
      <c r="N67" s="116"/>
      <c r="S67" s="117"/>
      <c r="T67" s="117"/>
    </row>
    <row r="68" spans="1:21" s="91" customFormat="1" ht="5.25" customHeight="1" x14ac:dyDescent="0.2">
      <c r="A68" s="25"/>
      <c r="B68" s="26"/>
      <c r="C68" s="26"/>
      <c r="D68" s="26"/>
      <c r="E68" s="85"/>
      <c r="F68" s="35"/>
      <c r="G68" s="26"/>
      <c r="H68" s="26"/>
      <c r="I68" s="26"/>
      <c r="J68" s="26"/>
      <c r="K68" s="26"/>
      <c r="L68" s="26"/>
      <c r="M68" s="26"/>
      <c r="N68" s="116"/>
      <c r="S68" s="117"/>
      <c r="T68" s="117"/>
    </row>
    <row r="69" spans="1:21" s="137" customFormat="1" ht="12.75" customHeight="1" x14ac:dyDescent="0.2">
      <c r="A69" s="61"/>
      <c r="B69" s="63" t="s">
        <v>48</v>
      </c>
      <c r="C69" s="63"/>
      <c r="D69" s="63"/>
      <c r="E69" s="64">
        <f>E67+G67+I67+K67</f>
        <v>0</v>
      </c>
      <c r="F69" s="86" t="s">
        <v>27</v>
      </c>
      <c r="G69" s="63"/>
      <c r="H69" s="63"/>
      <c r="I69" s="63"/>
      <c r="J69" s="63"/>
      <c r="K69" s="63"/>
      <c r="L69" s="63"/>
      <c r="M69" s="84" t="s">
        <v>74</v>
      </c>
      <c r="N69" s="136"/>
      <c r="R69" s="91"/>
      <c r="S69" s="117"/>
      <c r="T69" s="117"/>
      <c r="U69" s="91"/>
    </row>
    <row r="70" spans="1:21" s="137" customFormat="1" ht="12.75" customHeight="1" x14ac:dyDescent="0.2">
      <c r="A70" s="61"/>
      <c r="B70" s="87" t="s">
        <v>49</v>
      </c>
      <c r="C70" s="87"/>
      <c r="D70" s="88"/>
      <c r="E70" s="54"/>
      <c r="F70" s="86" t="s">
        <v>27</v>
      </c>
      <c r="G70" s="63"/>
      <c r="H70" s="63"/>
      <c r="I70" s="63"/>
      <c r="J70" s="63"/>
      <c r="K70" s="63"/>
      <c r="L70" s="63"/>
      <c r="M70" s="133"/>
      <c r="N70" s="136"/>
      <c r="S70" s="139"/>
      <c r="T70" s="139"/>
    </row>
    <row r="71" spans="1:21" s="137" customFormat="1" ht="12.75" customHeight="1" x14ac:dyDescent="0.2">
      <c r="A71" s="61"/>
      <c r="B71" s="87" t="s">
        <v>50</v>
      </c>
      <c r="C71" s="87"/>
      <c r="D71" s="88"/>
      <c r="E71" s="77">
        <f>IF(T43&gt;T47,S44*S51,IF(T43+T44&gt;T47,T50*M71+T49*S51,S44*M71))</f>
        <v>0</v>
      </c>
      <c r="F71" s="86" t="s">
        <v>27</v>
      </c>
      <c r="G71" s="63"/>
      <c r="H71" s="63"/>
      <c r="I71" s="63"/>
      <c r="J71" s="63"/>
      <c r="K71" s="63"/>
      <c r="L71" s="63"/>
      <c r="M71" s="141">
        <f>SUM(M49:M53)</f>
        <v>0.192</v>
      </c>
      <c r="N71" s="136"/>
      <c r="S71" s="139"/>
      <c r="T71" s="139"/>
    </row>
    <row r="72" spans="1:21" s="91" customFormat="1" ht="12.75" customHeight="1" x14ac:dyDescent="0.2">
      <c r="A72" s="25"/>
      <c r="B72" s="87" t="s">
        <v>51</v>
      </c>
      <c r="C72" s="87"/>
      <c r="D72" s="88"/>
      <c r="E72" s="77">
        <f>$E$70*M72</f>
        <v>0</v>
      </c>
      <c r="F72" s="86" t="s">
        <v>27</v>
      </c>
      <c r="G72" s="89"/>
      <c r="H72" s="26"/>
      <c r="I72" s="26"/>
      <c r="J72" s="26"/>
      <c r="K72" s="26"/>
      <c r="L72" s="26"/>
      <c r="M72" s="141">
        <f>SUM(M56:M57)</f>
        <v>0</v>
      </c>
      <c r="N72" s="116"/>
      <c r="R72" s="137"/>
      <c r="S72" s="139"/>
      <c r="T72" s="139"/>
      <c r="U72" s="137"/>
    </row>
    <row r="73" spans="1:21" s="91" customFormat="1" ht="12.75" customHeight="1" x14ac:dyDescent="0.2">
      <c r="A73" s="25"/>
      <c r="B73" s="87" t="s">
        <v>52</v>
      </c>
      <c r="C73" s="87"/>
      <c r="D73" s="88"/>
      <c r="E73" s="77">
        <f>$E$70*M73</f>
        <v>0</v>
      </c>
      <c r="F73" s="86" t="s">
        <v>27</v>
      </c>
      <c r="G73" s="26"/>
      <c r="H73" s="26"/>
      <c r="I73" s="26"/>
      <c r="J73" s="26"/>
      <c r="K73" s="26"/>
      <c r="L73" s="26"/>
      <c r="M73" s="141">
        <f>M60+M62</f>
        <v>5.9999999999999995E-4</v>
      </c>
      <c r="N73" s="116"/>
      <c r="S73" s="117"/>
      <c r="T73" s="117"/>
    </row>
    <row r="74" spans="1:21" s="91" customFormat="1" ht="12.75" hidden="1" customHeight="1" x14ac:dyDescent="0.2">
      <c r="A74" s="25"/>
      <c r="B74" s="87"/>
      <c r="C74" s="87"/>
      <c r="D74" s="88"/>
      <c r="E74" s="90">
        <f>$E$70*M74</f>
        <v>0</v>
      </c>
      <c r="F74" s="86" t="s">
        <v>27</v>
      </c>
      <c r="G74" s="26"/>
      <c r="H74" s="26"/>
      <c r="I74" s="26"/>
      <c r="J74" s="26"/>
      <c r="K74" s="26"/>
      <c r="L74" s="26"/>
      <c r="M74" s="142"/>
      <c r="N74" s="116"/>
      <c r="S74" s="117"/>
      <c r="T74" s="117"/>
    </row>
    <row r="75" spans="1:21" s="91" customFormat="1" ht="12.75" hidden="1" customHeight="1" x14ac:dyDescent="0.2">
      <c r="A75" s="25"/>
      <c r="B75" s="87"/>
      <c r="C75" s="87"/>
      <c r="D75" s="88"/>
      <c r="E75" s="90">
        <f>$E$70*M75</f>
        <v>0</v>
      </c>
      <c r="F75" s="86" t="s">
        <v>27</v>
      </c>
      <c r="G75" s="26"/>
      <c r="H75" s="26"/>
      <c r="I75" s="26"/>
      <c r="J75" s="26"/>
      <c r="K75" s="26"/>
      <c r="L75" s="26"/>
      <c r="M75" s="142"/>
      <c r="N75" s="116"/>
      <c r="S75" s="117"/>
      <c r="T75" s="117"/>
    </row>
    <row r="76" spans="1:21" s="91" customFormat="1" ht="12.75" customHeight="1" x14ac:dyDescent="0.2">
      <c r="A76" s="25"/>
      <c r="B76" s="87" t="s">
        <v>53</v>
      </c>
      <c r="C76" s="87"/>
      <c r="D76" s="88"/>
      <c r="E76" s="77">
        <f>(E45*E66+G45*G66+I45*I66+K45*K66+E70)*H76*J76/1000</f>
        <v>0</v>
      </c>
      <c r="F76" s="86" t="s">
        <v>27</v>
      </c>
      <c r="G76" s="26" t="s">
        <v>54</v>
      </c>
      <c r="H76" s="92"/>
      <c r="I76" s="26" t="s">
        <v>55</v>
      </c>
      <c r="J76" s="92"/>
      <c r="K76" s="26"/>
      <c r="L76" s="26"/>
      <c r="M76" s="143"/>
      <c r="N76" s="116"/>
      <c r="S76" s="117"/>
      <c r="T76" s="117"/>
    </row>
    <row r="77" spans="1:21" s="91" customFormat="1" ht="12.75" customHeight="1" x14ac:dyDescent="0.2">
      <c r="A77" s="25"/>
      <c r="B77" s="57" t="s">
        <v>56</v>
      </c>
      <c r="C77" s="57"/>
      <c r="D77" s="58"/>
      <c r="E77" s="77">
        <f>(E45*E66+G45*G66+I45*I66+K45*K66+E70)*J77/1000</f>
        <v>0</v>
      </c>
      <c r="F77" s="86" t="s">
        <v>27</v>
      </c>
      <c r="G77" s="26"/>
      <c r="H77" s="26"/>
      <c r="I77" s="26" t="s">
        <v>55</v>
      </c>
      <c r="J77" s="92"/>
      <c r="K77" s="26"/>
      <c r="L77" s="26"/>
      <c r="M77" s="143"/>
      <c r="N77" s="116"/>
      <c r="S77" s="117"/>
      <c r="T77" s="117"/>
    </row>
    <row r="78" spans="1:21" s="91" customFormat="1" ht="12.75" customHeight="1" x14ac:dyDescent="0.2">
      <c r="A78" s="25"/>
      <c r="B78" s="59"/>
      <c r="C78" s="59"/>
      <c r="D78" s="60"/>
      <c r="E78" s="54"/>
      <c r="F78" s="86" t="s">
        <v>27</v>
      </c>
      <c r="G78" s="26"/>
      <c r="H78" s="26"/>
      <c r="I78" s="26"/>
      <c r="J78" s="144"/>
      <c r="K78" s="26"/>
      <c r="L78" s="26"/>
      <c r="M78" s="143"/>
      <c r="N78" s="116"/>
      <c r="S78" s="117"/>
      <c r="T78" s="117"/>
    </row>
    <row r="79" spans="1:21" s="26" customFormat="1" ht="5.25" customHeight="1" thickBot="1" x14ac:dyDescent="0.25">
      <c r="A79" s="25"/>
      <c r="E79" s="85"/>
      <c r="F79" s="35"/>
      <c r="N79" s="116"/>
      <c r="R79" s="91"/>
      <c r="S79" s="117"/>
      <c r="T79" s="117"/>
      <c r="U79" s="91"/>
    </row>
    <row r="80" spans="1:21" s="91" customFormat="1" ht="12.75" customHeight="1" thickBot="1" x14ac:dyDescent="0.25">
      <c r="A80" s="25"/>
      <c r="B80" s="34" t="s">
        <v>57</v>
      </c>
      <c r="C80" s="26"/>
      <c r="D80" s="26"/>
      <c r="E80" s="93">
        <f>SUM(E69:E78)</f>
        <v>0</v>
      </c>
      <c r="F80" s="94" t="s">
        <v>27</v>
      </c>
      <c r="G80" s="95" t="s">
        <v>58</v>
      </c>
      <c r="H80" s="95" t="s">
        <v>59</v>
      </c>
      <c r="I80" s="96">
        <f>E44*E66+G44*G66+I44*I66+K44*K66+E70+E78</f>
        <v>0</v>
      </c>
      <c r="J80" s="145" t="s">
        <v>75</v>
      </c>
      <c r="K80" s="96">
        <f>(E54+E58+E63)*E66+(G54+G58+G63)*G66+(I54+I58+I63)*I66+(K54+K58+K63)*K66+E71+E72+E73</f>
        <v>0</v>
      </c>
      <c r="L80" s="146" t="s">
        <v>76</v>
      </c>
      <c r="M80" s="96">
        <f>E76+E77</f>
        <v>0</v>
      </c>
      <c r="N80" s="116"/>
      <c r="R80" s="26"/>
      <c r="S80" s="85"/>
      <c r="T80" s="85"/>
      <c r="U80" s="26"/>
    </row>
    <row r="81" spans="1:20" s="91" customFormat="1" ht="4.5" customHeight="1" thickBot="1" x14ac:dyDescent="0.25">
      <c r="A81" s="97"/>
      <c r="B81" s="98"/>
      <c r="C81" s="98"/>
      <c r="D81" s="98"/>
      <c r="E81" s="98"/>
      <c r="F81" s="99"/>
      <c r="G81" s="98"/>
      <c r="H81" s="98"/>
      <c r="I81" s="98"/>
      <c r="J81" s="98"/>
      <c r="K81" s="98"/>
      <c r="L81" s="98"/>
      <c r="M81" s="98"/>
      <c r="N81" s="147"/>
      <c r="S81" s="117"/>
      <c r="T81" s="117"/>
    </row>
    <row r="82" spans="1:20" x14ac:dyDescent="0.25">
      <c r="A82" s="91"/>
      <c r="B82" s="91"/>
      <c r="C82" s="91"/>
      <c r="D82" s="91"/>
      <c r="E82" s="91"/>
      <c r="F82" s="100"/>
      <c r="G82" s="91"/>
      <c r="H82" s="91"/>
      <c r="I82" s="91"/>
    </row>
    <row r="83" spans="1:20" x14ac:dyDescent="0.25">
      <c r="A83" s="91"/>
      <c r="B83" s="91"/>
      <c r="C83" s="91"/>
      <c r="D83" s="91"/>
      <c r="E83" s="91"/>
      <c r="F83" s="100"/>
      <c r="G83" s="91"/>
      <c r="H83" s="91"/>
      <c r="I83" s="91"/>
    </row>
    <row r="84" spans="1:20" x14ac:dyDescent="0.25">
      <c r="A84" s="91"/>
      <c r="B84" s="91"/>
      <c r="C84" s="91"/>
      <c r="D84" s="91"/>
      <c r="E84" s="91"/>
      <c r="F84" s="100"/>
      <c r="G84" s="91"/>
      <c r="H84" s="91"/>
      <c r="I84" s="91"/>
    </row>
    <row r="85" spans="1:20" x14ac:dyDescent="0.25">
      <c r="A85" s="91"/>
      <c r="B85" s="91"/>
      <c r="C85" s="91"/>
      <c r="D85" s="91"/>
      <c r="E85" s="91"/>
      <c r="F85" s="100"/>
      <c r="G85" s="91"/>
      <c r="H85" s="91"/>
      <c r="I85" s="91"/>
    </row>
    <row r="86" spans="1:20" x14ac:dyDescent="0.25">
      <c r="A86" s="91"/>
      <c r="B86" s="91"/>
      <c r="C86" s="91"/>
      <c r="D86" s="91"/>
      <c r="E86" s="91"/>
      <c r="F86" s="100"/>
      <c r="G86" s="91"/>
      <c r="H86" s="91"/>
      <c r="I86" s="91"/>
    </row>
    <row r="87" spans="1:20" x14ac:dyDescent="0.25">
      <c r="A87" s="91"/>
      <c r="B87" s="91"/>
      <c r="C87" s="91"/>
      <c r="D87" s="91"/>
      <c r="E87" s="91"/>
      <c r="F87" s="100"/>
      <c r="G87" s="91"/>
      <c r="H87" s="91"/>
      <c r="I87" s="91"/>
    </row>
  </sheetData>
  <sheetProtection password="93DE" sheet="1" objects="1" scenarios="1"/>
  <mergeCells count="26">
    <mergeCell ref="B78:D78"/>
    <mergeCell ref="B72:D72"/>
    <mergeCell ref="B73:D73"/>
    <mergeCell ref="B74:D74"/>
    <mergeCell ref="B75:D75"/>
    <mergeCell ref="B76:D76"/>
    <mergeCell ref="B77:D77"/>
    <mergeCell ref="B42:D42"/>
    <mergeCell ref="S42:T42"/>
    <mergeCell ref="B43:D43"/>
    <mergeCell ref="B57:D57"/>
    <mergeCell ref="B70:D70"/>
    <mergeCell ref="B71:D71"/>
    <mergeCell ref="I16:J16"/>
    <mergeCell ref="E18:M18"/>
    <mergeCell ref="L23:M23"/>
    <mergeCell ref="M34:M36"/>
    <mergeCell ref="S39:S41"/>
    <mergeCell ref="T39:T41"/>
    <mergeCell ref="A3:B3"/>
    <mergeCell ref="C3:F3"/>
    <mergeCell ref="H3:M3"/>
    <mergeCell ref="D5:M5"/>
    <mergeCell ref="D7:M7"/>
    <mergeCell ref="E12:G12"/>
    <mergeCell ref="I12:J12"/>
  </mergeCells>
  <pageMargins left="0.7" right="0.7" top="0.78740157499999996" bottom="0.78740157499999996" header="0.3" footer="0.3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A04E01-7554-41EA-8948-7C02F1C5019E}">
  <dimension ref="A1:X87"/>
  <sheetViews>
    <sheetView workbookViewId="0">
      <selection activeCell="C3" sqref="C3:F3"/>
    </sheetView>
  </sheetViews>
  <sheetFormatPr baseColWidth="10" defaultRowHeight="15" x14ac:dyDescent="0.25"/>
  <cols>
    <col min="1" max="1" width="2.28515625" style="18" customWidth="1"/>
    <col min="2" max="2" width="3.7109375" style="18" customWidth="1"/>
    <col min="3" max="3" width="9.140625" style="18" customWidth="1"/>
    <col min="4" max="4" width="18.7109375" style="18" customWidth="1"/>
    <col min="5" max="5" width="10.7109375" style="18" customWidth="1"/>
    <col min="6" max="6" width="4.28515625" style="19" customWidth="1"/>
    <col min="7" max="7" width="10.7109375" style="18" customWidth="1"/>
    <col min="8" max="8" width="5.140625" style="18" customWidth="1"/>
    <col min="9" max="9" width="10.140625" style="18" customWidth="1"/>
    <col min="10" max="10" width="5.140625" customWidth="1"/>
    <col min="12" max="12" width="5.140625" customWidth="1"/>
    <col min="14" max="14" width="1.42578125" customWidth="1"/>
    <col min="15" max="15" width="6" customWidth="1"/>
    <col min="17" max="21" width="0" hidden="1" customWidth="1"/>
  </cols>
  <sheetData>
    <row r="1" spans="1:24" s="18" customFormat="1" ht="12.75" x14ac:dyDescent="0.2">
      <c r="A1" s="1"/>
      <c r="B1" s="2" t="s">
        <v>0</v>
      </c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101"/>
      <c r="S1" s="102"/>
      <c r="T1" s="102"/>
    </row>
    <row r="2" spans="1:24" s="18" customFormat="1" ht="12.75" x14ac:dyDescent="0.2">
      <c r="A2" s="4"/>
      <c r="B2" s="5" t="s">
        <v>1</v>
      </c>
      <c r="C2" s="5"/>
      <c r="D2" s="5"/>
      <c r="E2" s="6"/>
      <c r="F2" s="6"/>
      <c r="G2" s="6"/>
      <c r="H2" s="6"/>
      <c r="I2" s="6"/>
      <c r="J2" s="6"/>
      <c r="K2" s="6"/>
      <c r="L2" s="6"/>
      <c r="M2" s="6"/>
      <c r="N2" s="103"/>
      <c r="S2" s="102"/>
      <c r="T2" s="102"/>
    </row>
    <row r="3" spans="1:24" s="105" customFormat="1" ht="18" customHeight="1" x14ac:dyDescent="0.2">
      <c r="A3" s="7" t="s">
        <v>2</v>
      </c>
      <c r="B3" s="8"/>
      <c r="C3" s="9"/>
      <c r="D3" s="10"/>
      <c r="E3" s="10"/>
      <c r="F3" s="11"/>
      <c r="G3" s="12" t="s">
        <v>3</v>
      </c>
      <c r="H3" s="9"/>
      <c r="I3" s="10"/>
      <c r="J3" s="10"/>
      <c r="K3" s="10"/>
      <c r="L3" s="10"/>
      <c r="M3" s="11"/>
      <c r="N3" s="104"/>
      <c r="P3" s="106" t="s">
        <v>60</v>
      </c>
      <c r="Q3" s="106"/>
      <c r="R3" s="106"/>
      <c r="S3" s="107"/>
      <c r="T3" s="107"/>
      <c r="U3" s="106"/>
      <c r="V3" s="106"/>
      <c r="W3" s="106"/>
      <c r="X3" s="106"/>
    </row>
    <row r="4" spans="1:24" s="105" customFormat="1" ht="5.25" customHeight="1" x14ac:dyDescent="0.2">
      <c r="A4" s="13"/>
      <c r="B4" s="14"/>
      <c r="C4" s="15"/>
      <c r="D4" s="15"/>
      <c r="E4" s="12"/>
      <c r="F4" s="14"/>
      <c r="G4" s="14"/>
      <c r="H4" s="12"/>
      <c r="I4" s="12"/>
      <c r="J4" s="108"/>
      <c r="K4" s="12"/>
      <c r="L4" s="108"/>
      <c r="M4" s="108"/>
      <c r="N4" s="104"/>
      <c r="S4" s="109"/>
      <c r="T4" s="109"/>
    </row>
    <row r="5" spans="1:24" s="105" customFormat="1" ht="18" customHeight="1" x14ac:dyDescent="0.2">
      <c r="A5" s="13" t="s">
        <v>4</v>
      </c>
      <c r="B5" s="14"/>
      <c r="C5" s="15"/>
      <c r="D5" s="9"/>
      <c r="E5" s="10"/>
      <c r="F5" s="10"/>
      <c r="G5" s="10"/>
      <c r="H5" s="10"/>
      <c r="I5" s="10"/>
      <c r="J5" s="10"/>
      <c r="K5" s="10"/>
      <c r="L5" s="10"/>
      <c r="M5" s="11"/>
      <c r="N5" s="104"/>
      <c r="S5" s="109"/>
      <c r="T5" s="109"/>
    </row>
    <row r="6" spans="1:24" s="105" customFormat="1" ht="5.25" customHeight="1" x14ac:dyDescent="0.2">
      <c r="A6" s="13"/>
      <c r="B6" s="14"/>
      <c r="C6" s="15"/>
      <c r="D6" s="15"/>
      <c r="E6" s="12"/>
      <c r="F6" s="14"/>
      <c r="G6" s="14"/>
      <c r="H6" s="12"/>
      <c r="I6" s="12"/>
      <c r="J6" s="108"/>
      <c r="K6" s="12"/>
      <c r="L6" s="108"/>
      <c r="M6" s="108"/>
      <c r="N6" s="104"/>
      <c r="S6" s="109"/>
      <c r="T6" s="109"/>
    </row>
    <row r="7" spans="1:24" s="105" customFormat="1" ht="18" customHeight="1" x14ac:dyDescent="0.2">
      <c r="A7" s="13" t="s">
        <v>5</v>
      </c>
      <c r="B7" s="14"/>
      <c r="C7" s="15"/>
      <c r="D7" s="9"/>
      <c r="E7" s="10"/>
      <c r="F7" s="10"/>
      <c r="G7" s="10"/>
      <c r="H7" s="10"/>
      <c r="I7" s="10"/>
      <c r="J7" s="10"/>
      <c r="K7" s="10"/>
      <c r="L7" s="10"/>
      <c r="M7" s="11"/>
      <c r="N7" s="104"/>
      <c r="P7" s="110" t="s">
        <v>61</v>
      </c>
      <c r="S7" s="109"/>
      <c r="T7" s="109"/>
      <c r="V7" s="110"/>
      <c r="W7" s="110"/>
      <c r="X7" s="110"/>
    </row>
    <row r="8" spans="1:24" s="105" customFormat="1" ht="5.25" customHeight="1" thickBot="1" x14ac:dyDescent="0.25">
      <c r="A8" s="16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11"/>
      <c r="S8" s="109"/>
      <c r="T8" s="109"/>
    </row>
    <row r="9" spans="1:24" s="18" customFormat="1" ht="13.5" thickBot="1" x14ac:dyDescent="0.25">
      <c r="F9" s="19"/>
      <c r="S9" s="102"/>
      <c r="T9" s="102"/>
    </row>
    <row r="10" spans="1:24" s="32" customFormat="1" ht="12.75" x14ac:dyDescent="0.2">
      <c r="A10" s="1"/>
      <c r="B10" s="20" t="s">
        <v>6</v>
      </c>
      <c r="C10" s="2"/>
      <c r="D10" s="3"/>
      <c r="E10" s="3"/>
      <c r="F10" s="21"/>
      <c r="G10" s="3"/>
      <c r="H10" s="3"/>
      <c r="I10" s="3"/>
      <c r="J10" s="3"/>
      <c r="K10" s="3"/>
      <c r="L10" s="3"/>
      <c r="M10" s="3"/>
      <c r="N10" s="101"/>
      <c r="P10" s="150" t="s">
        <v>61</v>
      </c>
      <c r="Q10" s="151"/>
      <c r="R10" s="151"/>
      <c r="S10" s="152"/>
      <c r="T10" s="152"/>
      <c r="U10" s="151"/>
      <c r="V10" s="151"/>
      <c r="W10" s="151"/>
      <c r="X10" s="151"/>
    </row>
    <row r="11" spans="1:24" s="18" customFormat="1" ht="12.75" x14ac:dyDescent="0.2">
      <c r="A11" s="4"/>
      <c r="B11" s="22" t="s">
        <v>7</v>
      </c>
      <c r="C11" s="5"/>
      <c r="D11" s="6"/>
      <c r="E11" s="6"/>
      <c r="F11" s="23"/>
      <c r="G11" s="6"/>
      <c r="H11" s="6"/>
      <c r="I11" s="24"/>
      <c r="J11" s="112"/>
      <c r="K11" s="24"/>
      <c r="L11" s="112"/>
      <c r="M11" s="112"/>
      <c r="N11" s="103"/>
      <c r="S11" s="102"/>
      <c r="T11" s="102"/>
    </row>
    <row r="12" spans="1:24" s="91" customFormat="1" ht="13.5" customHeight="1" x14ac:dyDescent="0.2">
      <c r="A12" s="25"/>
      <c r="B12" s="26"/>
      <c r="C12" s="26"/>
      <c r="D12" s="26"/>
      <c r="E12" s="27" t="s">
        <v>8</v>
      </c>
      <c r="F12" s="27"/>
      <c r="G12" s="27"/>
      <c r="H12" s="26"/>
      <c r="I12" s="113"/>
      <c r="J12" s="113"/>
      <c r="K12" s="114"/>
      <c r="L12" s="115"/>
      <c r="M12" s="115"/>
      <c r="N12" s="116"/>
      <c r="S12" s="117"/>
      <c r="T12" s="117"/>
    </row>
    <row r="13" spans="1:24" s="18" customFormat="1" ht="3.75" customHeight="1" x14ac:dyDescent="0.2">
      <c r="A13" s="28"/>
      <c r="B13" s="29"/>
      <c r="C13" s="29"/>
      <c r="D13" s="29"/>
      <c r="E13" s="29"/>
      <c r="F13" s="30"/>
      <c r="G13" s="29"/>
      <c r="H13" s="29"/>
      <c r="I13" s="29"/>
      <c r="J13" s="29"/>
      <c r="K13" s="29"/>
      <c r="L13" s="29"/>
      <c r="M13" s="29"/>
      <c r="N13" s="118"/>
      <c r="S13" s="102"/>
      <c r="T13" s="102"/>
    </row>
    <row r="14" spans="1:24" s="18" customFormat="1" ht="3.75" customHeight="1" x14ac:dyDescent="0.2">
      <c r="A14" s="31"/>
      <c r="B14" s="32"/>
      <c r="C14" s="32"/>
      <c r="D14" s="32"/>
      <c r="E14" s="32"/>
      <c r="F14" s="33"/>
      <c r="G14" s="32"/>
      <c r="H14" s="32"/>
      <c r="I14" s="32"/>
      <c r="J14" s="32"/>
      <c r="K14" s="32"/>
      <c r="L14" s="32"/>
      <c r="M14" s="32"/>
      <c r="N14" s="119"/>
      <c r="S14" s="102"/>
      <c r="T14" s="102"/>
    </row>
    <row r="15" spans="1:24" s="18" customFormat="1" ht="12.75" x14ac:dyDescent="0.2">
      <c r="A15" s="31"/>
      <c r="B15" s="34" t="s">
        <v>9</v>
      </c>
      <c r="C15" s="32"/>
      <c r="D15" s="32"/>
      <c r="E15" s="32"/>
      <c r="F15" s="33"/>
      <c r="G15" s="32"/>
      <c r="H15" s="32"/>
      <c r="I15" s="32"/>
      <c r="J15" s="32"/>
      <c r="K15" s="32"/>
      <c r="L15" s="32"/>
      <c r="M15" s="32"/>
      <c r="N15" s="119"/>
      <c r="S15" s="102"/>
      <c r="T15" s="102"/>
    </row>
    <row r="16" spans="1:24" s="18" customFormat="1" ht="15" customHeight="1" x14ac:dyDescent="0.2">
      <c r="A16" s="31"/>
      <c r="B16" s="26" t="s">
        <v>10</v>
      </c>
      <c r="C16" s="32"/>
      <c r="D16" s="32"/>
      <c r="E16" s="32"/>
      <c r="F16" s="33"/>
      <c r="G16" s="32"/>
      <c r="H16" s="26"/>
      <c r="I16" s="113"/>
      <c r="J16" s="113"/>
      <c r="K16" s="114"/>
      <c r="L16" s="115"/>
      <c r="M16" s="115"/>
      <c r="N16" s="119"/>
      <c r="S16" s="102"/>
      <c r="T16" s="102"/>
    </row>
    <row r="17" spans="1:20" s="91" customFormat="1" ht="6" customHeight="1" x14ac:dyDescent="0.2">
      <c r="A17" s="25"/>
      <c r="B17" s="26"/>
      <c r="C17" s="26"/>
      <c r="D17" s="26"/>
      <c r="E17" s="26"/>
      <c r="F17" s="35"/>
      <c r="G17" s="26"/>
      <c r="H17" s="26"/>
      <c r="I17" s="26"/>
      <c r="J17" s="26"/>
      <c r="K17" s="26"/>
      <c r="L17" s="26"/>
      <c r="M17" s="26"/>
      <c r="N17" s="116"/>
      <c r="S17" s="117"/>
      <c r="T17" s="117"/>
    </row>
    <row r="18" spans="1:20" s="18" customFormat="1" ht="15" customHeight="1" x14ac:dyDescent="0.2">
      <c r="A18" s="31"/>
      <c r="B18" s="26" t="s">
        <v>11</v>
      </c>
      <c r="C18" s="32"/>
      <c r="D18" s="32"/>
      <c r="E18" s="120"/>
      <c r="F18" s="120"/>
      <c r="G18" s="120"/>
      <c r="H18" s="120"/>
      <c r="I18" s="120"/>
      <c r="J18" s="120"/>
      <c r="K18" s="120"/>
      <c r="L18" s="120"/>
      <c r="M18" s="120"/>
      <c r="N18" s="119"/>
      <c r="S18" s="102"/>
      <c r="T18" s="102"/>
    </row>
    <row r="19" spans="1:20" s="18" customFormat="1" ht="3.75" customHeight="1" x14ac:dyDescent="0.2">
      <c r="A19" s="28"/>
      <c r="B19" s="29"/>
      <c r="C19" s="29"/>
      <c r="D19" s="29"/>
      <c r="E19" s="29"/>
      <c r="F19" s="30"/>
      <c r="G19" s="29"/>
      <c r="H19" s="29"/>
      <c r="I19" s="29"/>
      <c r="J19" s="29"/>
      <c r="K19" s="29"/>
      <c r="L19" s="29"/>
      <c r="M19" s="29"/>
      <c r="N19" s="118"/>
      <c r="S19" s="102"/>
      <c r="T19" s="102"/>
    </row>
    <row r="20" spans="1:20" s="18" customFormat="1" ht="12.75" x14ac:dyDescent="0.2">
      <c r="A20" s="31"/>
      <c r="B20" s="34" t="s">
        <v>12</v>
      </c>
      <c r="C20" s="32"/>
      <c r="D20" s="32"/>
      <c r="E20" s="32"/>
      <c r="F20" s="33"/>
      <c r="G20" s="32"/>
      <c r="H20" s="32"/>
      <c r="I20" s="32"/>
      <c r="J20" s="32"/>
      <c r="K20" s="32"/>
      <c r="L20" s="32"/>
      <c r="M20" s="32"/>
      <c r="N20" s="119"/>
      <c r="S20" s="102"/>
      <c r="T20" s="102"/>
    </row>
    <row r="21" spans="1:20" s="105" customFormat="1" ht="15" customHeight="1" x14ac:dyDescent="0.2">
      <c r="A21" s="36"/>
      <c r="B21" s="22" t="s">
        <v>13</v>
      </c>
      <c r="C21" s="37"/>
      <c r="D21" s="37"/>
      <c r="E21" s="37"/>
      <c r="F21" s="38"/>
      <c r="G21" s="37"/>
      <c r="H21" s="37"/>
      <c r="I21" s="37"/>
      <c r="J21" s="37"/>
      <c r="K21" s="37"/>
      <c r="L21" s="37"/>
      <c r="M21" s="37"/>
      <c r="N21" s="121"/>
      <c r="S21" s="109"/>
      <c r="T21" s="109"/>
    </row>
    <row r="22" spans="1:20" s="105" customFormat="1" ht="4.5" customHeight="1" x14ac:dyDescent="0.2">
      <c r="A22" s="39"/>
      <c r="B22" s="40"/>
      <c r="C22" s="15"/>
      <c r="D22" s="15"/>
      <c r="E22" s="15"/>
      <c r="F22" s="41"/>
      <c r="G22" s="15"/>
      <c r="H22" s="15"/>
      <c r="I22" s="15"/>
      <c r="J22" s="15"/>
      <c r="K22" s="15"/>
      <c r="L22" s="15"/>
      <c r="M22" s="15"/>
      <c r="N22" s="104"/>
      <c r="S22" s="109"/>
      <c r="T22" s="109"/>
    </row>
    <row r="23" spans="1:20" s="91" customFormat="1" ht="15" customHeight="1" x14ac:dyDescent="0.2">
      <c r="A23" s="25"/>
      <c r="B23" s="42"/>
      <c r="C23" s="26" t="s">
        <v>14</v>
      </c>
      <c r="D23" s="26"/>
      <c r="E23" s="43"/>
      <c r="F23" s="35"/>
      <c r="G23" s="26" t="s">
        <v>15</v>
      </c>
      <c r="H23" s="26"/>
      <c r="I23" s="26"/>
      <c r="J23" s="26"/>
      <c r="K23" s="62" t="s">
        <v>62</v>
      </c>
      <c r="L23" s="122"/>
      <c r="M23" s="123"/>
      <c r="N23" s="116"/>
      <c r="S23" s="117"/>
      <c r="T23" s="117"/>
    </row>
    <row r="24" spans="1:20" s="18" customFormat="1" ht="4.5" customHeight="1" x14ac:dyDescent="0.2">
      <c r="A24" s="31"/>
      <c r="B24" s="32"/>
      <c r="C24" s="32"/>
      <c r="D24" s="32"/>
      <c r="E24" s="32"/>
      <c r="F24" s="33"/>
      <c r="G24" s="32"/>
      <c r="H24" s="32"/>
      <c r="I24" s="32"/>
      <c r="J24" s="32"/>
      <c r="K24" s="32"/>
      <c r="L24" s="32"/>
      <c r="M24" s="32"/>
      <c r="N24" s="119"/>
      <c r="S24" s="102"/>
      <c r="T24" s="102"/>
    </row>
    <row r="25" spans="1:20" s="91" customFormat="1" ht="15" customHeight="1" x14ac:dyDescent="0.2">
      <c r="A25" s="25"/>
      <c r="B25" s="42"/>
      <c r="C25" s="26" t="s">
        <v>16</v>
      </c>
      <c r="D25" s="26"/>
      <c r="E25" s="43"/>
      <c r="F25" s="35"/>
      <c r="G25" s="26" t="s">
        <v>17</v>
      </c>
      <c r="H25" s="26"/>
      <c r="I25" s="26"/>
      <c r="J25" s="26"/>
      <c r="K25" s="26"/>
      <c r="L25" s="26"/>
      <c r="M25" s="26"/>
      <c r="N25" s="116"/>
      <c r="S25" s="117"/>
      <c r="T25" s="117"/>
    </row>
    <row r="26" spans="1:20" s="18" customFormat="1" ht="4.5" customHeight="1" x14ac:dyDescent="0.2">
      <c r="A26" s="31"/>
      <c r="B26" s="29"/>
      <c r="C26" s="29"/>
      <c r="D26" s="29"/>
      <c r="E26" s="29"/>
      <c r="F26" s="30"/>
      <c r="G26" s="29"/>
      <c r="H26" s="29"/>
      <c r="I26" s="29"/>
      <c r="J26" s="29"/>
      <c r="K26" s="29"/>
      <c r="L26" s="29"/>
      <c r="M26" s="29"/>
      <c r="N26" s="118"/>
      <c r="S26" s="102"/>
      <c r="T26" s="102"/>
    </row>
    <row r="27" spans="1:20" s="18" customFormat="1" ht="3.75" customHeight="1" x14ac:dyDescent="0.2">
      <c r="A27" s="31"/>
      <c r="B27" s="32"/>
      <c r="C27" s="32"/>
      <c r="D27" s="32"/>
      <c r="E27" s="32"/>
      <c r="F27" s="33"/>
      <c r="G27" s="32"/>
      <c r="H27" s="32"/>
      <c r="I27" s="32"/>
      <c r="J27" s="32"/>
      <c r="K27" s="32"/>
      <c r="L27" s="32"/>
      <c r="M27" s="32"/>
      <c r="N27" s="119"/>
      <c r="S27" s="102"/>
      <c r="T27" s="102"/>
    </row>
    <row r="28" spans="1:20" s="18" customFormat="1" ht="12.75" x14ac:dyDescent="0.2">
      <c r="A28" s="31"/>
      <c r="B28" s="40" t="s">
        <v>18</v>
      </c>
      <c r="C28" s="32"/>
      <c r="D28" s="32"/>
      <c r="E28" s="32"/>
      <c r="F28" s="33"/>
      <c r="G28" s="32"/>
      <c r="H28" s="32"/>
      <c r="I28" s="32"/>
      <c r="J28" s="32"/>
      <c r="K28" s="32"/>
      <c r="L28" s="32"/>
      <c r="M28" s="32"/>
      <c r="N28" s="119"/>
      <c r="S28" s="102"/>
      <c r="T28" s="102"/>
    </row>
    <row r="29" spans="1:20" s="91" customFormat="1" ht="15" customHeight="1" x14ac:dyDescent="0.2">
      <c r="A29" s="25"/>
      <c r="B29" s="42"/>
      <c r="C29" s="26" t="s">
        <v>19</v>
      </c>
      <c r="D29" s="26"/>
      <c r="E29" s="44">
        <v>38</v>
      </c>
      <c r="F29" s="35"/>
      <c r="G29" s="26" t="s">
        <v>20</v>
      </c>
      <c r="H29" s="26"/>
      <c r="I29" s="26"/>
      <c r="J29" s="26"/>
      <c r="K29" s="26"/>
      <c r="L29" s="26"/>
      <c r="M29" s="26"/>
      <c r="N29" s="116"/>
      <c r="S29" s="117"/>
      <c r="T29" s="117"/>
    </row>
    <row r="30" spans="1:20" s="18" customFormat="1" ht="4.5" customHeight="1" x14ac:dyDescent="0.2">
      <c r="A30" s="28"/>
      <c r="B30" s="29"/>
      <c r="C30" s="29"/>
      <c r="D30" s="29"/>
      <c r="E30" s="29"/>
      <c r="F30" s="30"/>
      <c r="G30" s="29"/>
      <c r="H30" s="29"/>
      <c r="I30" s="29"/>
      <c r="J30" s="29"/>
      <c r="K30" s="29"/>
      <c r="L30" s="29"/>
      <c r="M30" s="29"/>
      <c r="N30" s="118"/>
      <c r="S30" s="102"/>
      <c r="T30" s="102"/>
    </row>
    <row r="31" spans="1:20" s="32" customFormat="1" ht="12.75" x14ac:dyDescent="0.2">
      <c r="A31" s="31"/>
      <c r="B31" s="34" t="s">
        <v>21</v>
      </c>
      <c r="F31" s="33"/>
      <c r="N31" s="119"/>
      <c r="S31" s="124"/>
      <c r="T31" s="124"/>
    </row>
    <row r="32" spans="1:20" s="105" customFormat="1" ht="15" customHeight="1" x14ac:dyDescent="0.2">
      <c r="A32" s="36"/>
      <c r="B32" s="22" t="s">
        <v>22</v>
      </c>
      <c r="C32" s="37"/>
      <c r="D32" s="37"/>
      <c r="E32" s="37"/>
      <c r="F32" s="38"/>
      <c r="G32" s="37"/>
      <c r="H32" s="37"/>
      <c r="I32" s="37"/>
      <c r="J32" s="37"/>
      <c r="K32" s="37"/>
      <c r="L32" s="37"/>
      <c r="M32" s="37"/>
      <c r="N32" s="121"/>
      <c r="S32" s="109"/>
      <c r="T32" s="109"/>
    </row>
    <row r="33" spans="1:21" s="105" customFormat="1" ht="3.75" customHeight="1" x14ac:dyDescent="0.2">
      <c r="A33" s="39"/>
      <c r="B33" s="15"/>
      <c r="C33" s="15"/>
      <c r="D33" s="15"/>
      <c r="E33" s="15"/>
      <c r="F33" s="41"/>
      <c r="G33" s="15"/>
      <c r="H33" s="15"/>
      <c r="I33" s="15"/>
      <c r="J33" s="15"/>
      <c r="K33" s="15"/>
      <c r="L33" s="15"/>
      <c r="M33" s="15"/>
      <c r="N33" s="104"/>
      <c r="S33" s="109"/>
      <c r="T33" s="109"/>
    </row>
    <row r="34" spans="1:21" s="18" customFormat="1" ht="12.75" x14ac:dyDescent="0.2">
      <c r="A34" s="31"/>
      <c r="B34" s="32"/>
      <c r="C34" s="32"/>
      <c r="D34" s="45" t="s">
        <v>23</v>
      </c>
      <c r="E34" s="46"/>
      <c r="F34" s="47"/>
      <c r="G34" s="46"/>
      <c r="H34" s="32"/>
      <c r="I34" s="46"/>
      <c r="J34" s="32"/>
      <c r="K34" s="46"/>
      <c r="L34" s="32"/>
      <c r="M34" s="125" t="s">
        <v>63</v>
      </c>
      <c r="N34" s="119"/>
      <c r="S34" s="102"/>
      <c r="T34" s="102"/>
    </row>
    <row r="35" spans="1:21" s="91" customFormat="1" ht="11.25" x14ac:dyDescent="0.2">
      <c r="A35" s="25"/>
      <c r="B35" s="26" t="s">
        <v>8</v>
      </c>
      <c r="C35" s="26"/>
      <c r="D35" s="26"/>
      <c r="E35" s="44"/>
      <c r="F35" s="35"/>
      <c r="G35" s="48"/>
      <c r="H35" s="26"/>
      <c r="I35" s="48"/>
      <c r="J35" s="26"/>
      <c r="K35" s="48"/>
      <c r="L35" s="26"/>
      <c r="M35" s="126"/>
      <c r="N35" s="116"/>
      <c r="S35" s="117"/>
      <c r="T35" s="117"/>
    </row>
    <row r="36" spans="1:21" s="91" customFormat="1" ht="11.25" x14ac:dyDescent="0.2">
      <c r="A36" s="25"/>
      <c r="B36" s="26" t="s">
        <v>24</v>
      </c>
      <c r="C36" s="26"/>
      <c r="D36" s="26"/>
      <c r="E36" s="44"/>
      <c r="F36" s="35"/>
      <c r="G36" s="48"/>
      <c r="H36" s="26"/>
      <c r="I36" s="48"/>
      <c r="J36" s="26"/>
      <c r="K36" s="48"/>
      <c r="L36" s="26"/>
      <c r="M36" s="127"/>
      <c r="N36" s="116"/>
      <c r="S36" s="117"/>
      <c r="T36" s="117"/>
    </row>
    <row r="37" spans="1:21" ht="3.75" customHeight="1" x14ac:dyDescent="0.25">
      <c r="A37" s="49"/>
      <c r="B37" s="50"/>
      <c r="C37" s="50"/>
      <c r="D37" s="50"/>
      <c r="E37" s="51"/>
      <c r="F37" s="52"/>
      <c r="G37" s="50"/>
      <c r="H37" s="50"/>
      <c r="I37" s="50"/>
      <c r="J37" s="148"/>
      <c r="K37" s="148"/>
      <c r="L37" s="148"/>
      <c r="M37" s="148"/>
      <c r="N37" s="149"/>
    </row>
    <row r="38" spans="1:21" ht="3.75" customHeight="1" x14ac:dyDescent="0.25">
      <c r="A38" s="25"/>
      <c r="B38" s="26"/>
      <c r="C38" s="26"/>
      <c r="D38" s="26"/>
      <c r="E38" s="26"/>
      <c r="F38" s="35"/>
      <c r="G38" s="26"/>
      <c r="H38" s="26"/>
      <c r="I38" s="26"/>
      <c r="J38" s="148"/>
      <c r="K38" s="148"/>
      <c r="L38" s="148"/>
      <c r="M38" s="148"/>
      <c r="N38" s="149"/>
    </row>
    <row r="39" spans="1:21" x14ac:dyDescent="0.25">
      <c r="A39" s="39"/>
      <c r="B39" s="40" t="s">
        <v>25</v>
      </c>
      <c r="C39" s="15"/>
      <c r="D39" s="15"/>
      <c r="E39" s="53"/>
      <c r="F39" s="41"/>
      <c r="G39" s="15"/>
      <c r="H39" s="15"/>
      <c r="I39" s="15"/>
      <c r="J39" s="148"/>
      <c r="K39" s="148"/>
      <c r="L39" s="148"/>
      <c r="M39" s="148"/>
      <c r="N39" s="149"/>
      <c r="R39" s="105"/>
      <c r="S39" s="128">
        <f>E29/40</f>
        <v>0.95</v>
      </c>
      <c r="T39" s="128">
        <v>1</v>
      </c>
      <c r="U39" s="105"/>
    </row>
    <row r="40" spans="1:21" ht="3.75" customHeight="1" x14ac:dyDescent="0.25">
      <c r="A40" s="25"/>
      <c r="B40" s="26"/>
      <c r="C40" s="26"/>
      <c r="D40" s="26"/>
      <c r="E40" s="26"/>
      <c r="F40" s="35"/>
      <c r="G40" s="26"/>
      <c r="H40" s="26"/>
      <c r="I40" s="26"/>
      <c r="J40" s="148"/>
      <c r="K40" s="148"/>
      <c r="L40" s="148"/>
      <c r="M40" s="148"/>
      <c r="N40" s="149"/>
      <c r="R40" s="91"/>
      <c r="S40" s="128"/>
      <c r="T40" s="128"/>
      <c r="U40" s="91"/>
    </row>
    <row r="41" spans="1:21" x14ac:dyDescent="0.25">
      <c r="A41" s="25"/>
      <c r="B41" s="26" t="s">
        <v>26</v>
      </c>
      <c r="C41" s="26"/>
      <c r="D41" s="26"/>
      <c r="E41" s="54"/>
      <c r="F41" s="55" t="s">
        <v>27</v>
      </c>
      <c r="G41" s="54"/>
      <c r="H41" s="56" t="s">
        <v>27</v>
      </c>
      <c r="I41" s="54"/>
      <c r="J41" s="55" t="s">
        <v>27</v>
      </c>
      <c r="K41" s="54"/>
      <c r="L41" s="56" t="s">
        <v>27</v>
      </c>
      <c r="M41" s="131">
        <f>E29/38</f>
        <v>1</v>
      </c>
      <c r="N41" s="149"/>
      <c r="R41" s="91"/>
      <c r="S41" s="128"/>
      <c r="T41" s="128"/>
      <c r="U41" s="91"/>
    </row>
    <row r="42" spans="1:21" x14ac:dyDescent="0.25">
      <c r="A42" s="25"/>
      <c r="B42" s="57" t="s">
        <v>28</v>
      </c>
      <c r="C42" s="57"/>
      <c r="D42" s="58"/>
      <c r="E42" s="54"/>
      <c r="F42" s="55" t="s">
        <v>27</v>
      </c>
      <c r="G42" s="54"/>
      <c r="H42" s="55" t="s">
        <v>27</v>
      </c>
      <c r="I42" s="54"/>
      <c r="J42" s="55" t="s">
        <v>27</v>
      </c>
      <c r="K42" s="54"/>
      <c r="L42" s="55" t="s">
        <v>27</v>
      </c>
      <c r="M42" s="132"/>
      <c r="N42" s="149"/>
      <c r="R42" s="91"/>
      <c r="S42" s="129" t="s">
        <v>64</v>
      </c>
      <c r="T42" s="129"/>
      <c r="U42" s="91" t="s">
        <v>65</v>
      </c>
    </row>
    <row r="43" spans="1:21" x14ac:dyDescent="0.25">
      <c r="A43" s="25"/>
      <c r="B43" s="59" t="s">
        <v>29</v>
      </c>
      <c r="C43" s="59"/>
      <c r="D43" s="60"/>
      <c r="E43" s="54"/>
      <c r="F43" s="55" t="s">
        <v>27</v>
      </c>
      <c r="G43" s="54"/>
      <c r="H43" s="55" t="s">
        <v>27</v>
      </c>
      <c r="I43" s="54"/>
      <c r="J43" s="55" t="s">
        <v>27</v>
      </c>
      <c r="K43" s="54"/>
      <c r="L43" s="55" t="s">
        <v>27</v>
      </c>
      <c r="M43" s="132"/>
      <c r="N43" s="149"/>
      <c r="R43" s="91" t="s">
        <v>66</v>
      </c>
      <c r="S43" s="117">
        <f>(E41*E66+G41*G66+I41*I66+K41*K66)</f>
        <v>0</v>
      </c>
      <c r="T43" s="117">
        <f>S43/S39</f>
        <v>0</v>
      </c>
      <c r="U43" s="91"/>
    </row>
    <row r="44" spans="1:21" x14ac:dyDescent="0.25">
      <c r="A44" s="61"/>
      <c r="B44" s="62"/>
      <c r="C44" s="63"/>
      <c r="D44" s="62" t="s">
        <v>30</v>
      </c>
      <c r="E44" s="64">
        <f>SUM(E41:E43)</f>
        <v>0</v>
      </c>
      <c r="F44" s="65" t="s">
        <v>27</v>
      </c>
      <c r="G44" s="64">
        <f>SUM(G41:G43)</f>
        <v>0</v>
      </c>
      <c r="H44" s="66" t="s">
        <v>27</v>
      </c>
      <c r="I44" s="64">
        <f>SUM(I41:I43)</f>
        <v>0</v>
      </c>
      <c r="J44" s="65" t="s">
        <v>27</v>
      </c>
      <c r="K44" s="64">
        <f>SUM(K41:K43)</f>
        <v>0</v>
      </c>
      <c r="L44" s="84" t="s">
        <v>27</v>
      </c>
      <c r="M44" s="148"/>
      <c r="N44" s="149"/>
      <c r="R44" s="91" t="s">
        <v>67</v>
      </c>
      <c r="S44" s="117">
        <f>E70</f>
        <v>0</v>
      </c>
      <c r="T44" s="117">
        <f>S44/S39</f>
        <v>0</v>
      </c>
      <c r="U44" s="91"/>
    </row>
    <row r="45" spans="1:21" x14ac:dyDescent="0.25">
      <c r="A45" s="61"/>
      <c r="B45" s="62"/>
      <c r="C45" s="63"/>
      <c r="D45" s="62" t="s">
        <v>31</v>
      </c>
      <c r="E45" s="67"/>
      <c r="F45" s="65" t="s">
        <v>27</v>
      </c>
      <c r="G45" s="68"/>
      <c r="H45" s="65" t="s">
        <v>27</v>
      </c>
      <c r="I45" s="68"/>
      <c r="J45" s="65" t="s">
        <v>27</v>
      </c>
      <c r="K45" s="68"/>
      <c r="L45" s="84" t="s">
        <v>27</v>
      </c>
      <c r="M45" s="148"/>
      <c r="N45" s="149"/>
      <c r="R45" s="91"/>
      <c r="S45" s="117"/>
      <c r="T45" s="117"/>
      <c r="U45" s="91"/>
    </row>
    <row r="46" spans="1:21" ht="11.25" customHeight="1" x14ac:dyDescent="0.25">
      <c r="A46" s="25"/>
      <c r="B46" s="26"/>
      <c r="C46" s="26"/>
      <c r="D46" s="26"/>
      <c r="E46" s="69"/>
      <c r="F46" s="70"/>
      <c r="G46" s="71"/>
      <c r="H46" s="72"/>
      <c r="I46" s="71"/>
      <c r="J46" s="70"/>
      <c r="K46" s="71"/>
      <c r="L46" s="72"/>
      <c r="M46" s="148"/>
      <c r="N46" s="149"/>
      <c r="R46" s="91" t="s">
        <v>68</v>
      </c>
      <c r="S46" s="117">
        <f>S43+S44</f>
        <v>0</v>
      </c>
      <c r="T46" s="117">
        <f>T43+T44</f>
        <v>0</v>
      </c>
      <c r="U46" s="91"/>
    </row>
    <row r="47" spans="1:21" x14ac:dyDescent="0.25">
      <c r="A47" s="39"/>
      <c r="B47" s="40" t="s">
        <v>32</v>
      </c>
      <c r="C47" s="15"/>
      <c r="D47" s="15"/>
      <c r="E47" s="73"/>
      <c r="F47" s="74"/>
      <c r="G47" s="73"/>
      <c r="H47" s="75"/>
      <c r="I47" s="73"/>
      <c r="J47" s="74"/>
      <c r="K47" s="73"/>
      <c r="L47" s="75"/>
      <c r="M47" s="148"/>
      <c r="N47" s="149"/>
      <c r="R47" s="105" t="s">
        <v>69</v>
      </c>
      <c r="S47" s="109">
        <v>66150</v>
      </c>
      <c r="T47" s="109">
        <v>66150</v>
      </c>
      <c r="U47" s="117">
        <v>96600</v>
      </c>
    </row>
    <row r="48" spans="1:21" ht="3.75" customHeight="1" x14ac:dyDescent="0.25">
      <c r="A48" s="25"/>
      <c r="B48" s="26"/>
      <c r="C48" s="26"/>
      <c r="D48" s="26"/>
      <c r="E48" s="71"/>
      <c r="F48" s="70"/>
      <c r="G48" s="71"/>
      <c r="H48" s="72"/>
      <c r="I48" s="71"/>
      <c r="J48" s="70"/>
      <c r="K48" s="71"/>
      <c r="L48" s="72"/>
      <c r="M48" s="148"/>
      <c r="N48" s="149"/>
      <c r="R48" s="91"/>
      <c r="S48" s="117"/>
      <c r="T48" s="117"/>
      <c r="U48" s="91"/>
    </row>
    <row r="49" spans="1:21" s="91" customFormat="1" ht="15" customHeight="1" x14ac:dyDescent="0.2">
      <c r="A49" s="25"/>
      <c r="B49" s="26" t="s">
        <v>33</v>
      </c>
      <c r="C49" s="26"/>
      <c r="D49" s="26"/>
      <c r="E49" s="153">
        <f>IF(E29=0,0,IF(E41/E29*38&gt;S52,(S52/38*E29+E42+E43)*M49,E45*M49))</f>
        <v>0</v>
      </c>
      <c r="F49" s="154" t="s">
        <v>27</v>
      </c>
      <c r="G49" s="153">
        <f>IF(E29=0,0,IF(G41/E29*38&gt;S52,(S52/38*E29+G42+G43)*M49,G45*M49))</f>
        <v>0</v>
      </c>
      <c r="H49" s="155" t="s">
        <v>27</v>
      </c>
      <c r="I49" s="153">
        <f>IF(E29=0,0,IF(I41/E29*38&gt;S52,(S52/38*E29+I42+I43)*M49,I45*M49))</f>
        <v>0</v>
      </c>
      <c r="J49" s="156" t="s">
        <v>27</v>
      </c>
      <c r="K49" s="153">
        <f>IF(E29=0,0,IF(K41/E29*38&gt;S52,(S52/38*E29+K42+K43)*M49,K45*M49))</f>
        <v>0</v>
      </c>
      <c r="L49" s="86" t="s">
        <v>27</v>
      </c>
      <c r="M49" s="133">
        <v>1.2999999999999999E-2</v>
      </c>
      <c r="N49" s="116"/>
      <c r="R49" s="91" t="s">
        <v>70</v>
      </c>
      <c r="S49" s="117">
        <f>S46-S47</f>
        <v>-66150</v>
      </c>
      <c r="T49" s="117">
        <f>T46-T47</f>
        <v>-66150</v>
      </c>
    </row>
    <row r="50" spans="1:21" s="91" customFormat="1" ht="15" customHeight="1" x14ac:dyDescent="0.2">
      <c r="A50" s="25"/>
      <c r="B50" s="26" t="s">
        <v>34</v>
      </c>
      <c r="C50" s="26"/>
      <c r="D50" s="26"/>
      <c r="E50" s="153">
        <f>IF(E29=0,0,IF(E41/E29*38&gt;U52,(U52/38*E29+E42+E43)*M50,E45*M50))</f>
        <v>0</v>
      </c>
      <c r="F50" s="154" t="s">
        <v>27</v>
      </c>
      <c r="G50" s="153">
        <f>IF(E29=0,0,IF(G41/E29*38&gt;U52,(U52/38*E29+G42+G43)*M50,G45*M50))</f>
        <v>0</v>
      </c>
      <c r="H50" s="155" t="s">
        <v>27</v>
      </c>
      <c r="I50" s="153">
        <f>IF(E29=0,0,IF(I41/E29*38&gt;U52,(U52/38*E29+I42+I43)*M50,I45*M50))</f>
        <v>0</v>
      </c>
      <c r="J50" s="156" t="s">
        <v>27</v>
      </c>
      <c r="K50" s="153">
        <f>IF(E29=0,0,IF(K41/E29*38&gt;T52,(T52/38*E29+K42+K43)*M50,K45*M50))</f>
        <v>0</v>
      </c>
      <c r="L50" s="86" t="s">
        <v>27</v>
      </c>
      <c r="M50" s="133">
        <v>9.2999999999999999E-2</v>
      </c>
      <c r="N50" s="116"/>
      <c r="R50" s="91" t="s">
        <v>71</v>
      </c>
      <c r="S50" s="117">
        <f>S44-S49</f>
        <v>66150</v>
      </c>
      <c r="T50" s="117">
        <f>T44-T49</f>
        <v>66150</v>
      </c>
    </row>
    <row r="51" spans="1:21" s="91" customFormat="1" ht="15" customHeight="1" x14ac:dyDescent="0.2">
      <c r="A51" s="25"/>
      <c r="B51" s="26" t="s">
        <v>35</v>
      </c>
      <c r="C51" s="26"/>
      <c r="D51" s="26"/>
      <c r="E51" s="153">
        <f>IF(E29=0,0,IF(E41/E29*38&gt;U52,(U52/38*E29+E42+E43)*M51,E45*M51))</f>
        <v>0</v>
      </c>
      <c r="F51" s="154" t="s">
        <v>27</v>
      </c>
      <c r="G51" s="153">
        <f>IF(E29=0,0,IF(G41/E29*38&gt;U52,(U52/38*E29+G42+G43)*M51,G45*M51))</f>
        <v>0</v>
      </c>
      <c r="H51" s="155" t="s">
        <v>27</v>
      </c>
      <c r="I51" s="153">
        <f>IF(E29=0,0,IF(I41/E29*38&gt;U52,(U52/38*E29+I42+I43)*M51,I45*M51))</f>
        <v>0</v>
      </c>
      <c r="J51" s="156" t="s">
        <v>27</v>
      </c>
      <c r="K51" s="153">
        <f>IF(E29=0,0,IF(K41/E29*38&gt;T52,(T52/38*E29+K42+K43)*M51,K45*M51))</f>
        <v>0</v>
      </c>
      <c r="L51" s="86" t="s">
        <v>27</v>
      </c>
      <c r="M51" s="133">
        <v>1.2999999999999999E-2</v>
      </c>
      <c r="N51" s="116"/>
      <c r="R51" s="91" t="s">
        <v>72</v>
      </c>
      <c r="S51" s="130">
        <f>M71-M49-M52-M53</f>
        <v>0.106</v>
      </c>
      <c r="T51" s="130">
        <f>M71-M49-M52-M53</f>
        <v>0.106</v>
      </c>
    </row>
    <row r="52" spans="1:21" s="91" customFormat="1" ht="15" customHeight="1" x14ac:dyDescent="0.2">
      <c r="A52" s="25"/>
      <c r="B52" s="26" t="s">
        <v>36</v>
      </c>
      <c r="C52" s="26"/>
      <c r="D52" s="26"/>
      <c r="E52" s="153">
        <f>IF(E29=0,0,IF(E41/E29*38&gt;S52,(S52/38*E29+E42+E43)*M52,E45*M52))</f>
        <v>0</v>
      </c>
      <c r="F52" s="154" t="s">
        <v>27</v>
      </c>
      <c r="G52" s="153">
        <f>IF(E29=0,0,IF(G41/E29*38&gt;S52,(S52/38*E29+G42+G43)*M52,G45*M52))</f>
        <v>0</v>
      </c>
      <c r="H52" s="155" t="s">
        <v>27</v>
      </c>
      <c r="I52" s="153">
        <f>IF(E29=0,0,IF(I41/E29*38&gt;S52,(S52/38*E29+I42+I43)*M52,I45*M52))</f>
        <v>0</v>
      </c>
      <c r="J52" s="156" t="s">
        <v>27</v>
      </c>
      <c r="K52" s="153">
        <f>IF(E29=0,0,IF(K41/E29*38&gt;S52,(S52/38*E29+K42+K43)*M52,K45*M52))</f>
        <v>0</v>
      </c>
      <c r="L52" s="86" t="s">
        <v>27</v>
      </c>
      <c r="M52" s="133">
        <v>7.2999999999999995E-2</v>
      </c>
      <c r="N52" s="116"/>
      <c r="R52" s="91" t="s">
        <v>73</v>
      </c>
      <c r="S52" s="117">
        <v>5512.5</v>
      </c>
      <c r="T52" s="117">
        <v>5512.5</v>
      </c>
      <c r="U52" s="117">
        <v>8050</v>
      </c>
    </row>
    <row r="53" spans="1:21" s="91" customFormat="1" ht="15" customHeight="1" x14ac:dyDescent="0.2">
      <c r="A53" s="25"/>
      <c r="B53" s="76" t="s">
        <v>37</v>
      </c>
      <c r="C53" s="26"/>
      <c r="D53" s="26"/>
      <c r="E53" s="153">
        <f>IF(E29=0,0,IF(E41/E29*38&gt;S52,(S52/38*E29+E42+E43)*M53,E45*M53))</f>
        <v>0</v>
      </c>
      <c r="F53" s="154" t="s">
        <v>27</v>
      </c>
      <c r="G53" s="153">
        <f>IF(E29=0,0,IF(G41/E29*38&gt;S52,(S52/38*E29+G42+G43)*M53,G45*M53))</f>
        <v>0</v>
      </c>
      <c r="H53" s="155" t="s">
        <v>27</v>
      </c>
      <c r="I53" s="153">
        <f>IF(E29=0,0,IF(I41/E29*38&gt;S52,(S52/38*E29+I42+I43)*M53,I45*M53))</f>
        <v>0</v>
      </c>
      <c r="J53" s="156" t="s">
        <v>27</v>
      </c>
      <c r="K53" s="153">
        <f>IF(E29=0,0,IF(K41/E29*38&gt;S52,(S52/38*E29+K42+K43)*M53,K45*M53))</f>
        <v>0</v>
      </c>
      <c r="L53" s="86" t="s">
        <v>27</v>
      </c>
      <c r="M53" s="133"/>
      <c r="N53" s="116"/>
    </row>
    <row r="54" spans="1:21" s="91" customFormat="1" ht="15" customHeight="1" x14ac:dyDescent="0.2">
      <c r="A54" s="25"/>
      <c r="B54" s="63"/>
      <c r="C54" s="63"/>
      <c r="D54" s="62" t="s">
        <v>30</v>
      </c>
      <c r="E54" s="77">
        <f>SUM(E49:E53)</f>
        <v>0</v>
      </c>
      <c r="F54" s="55" t="s">
        <v>27</v>
      </c>
      <c r="G54" s="77">
        <f>SUM(G49:G53)</f>
        <v>0</v>
      </c>
      <c r="H54" s="56" t="s">
        <v>27</v>
      </c>
      <c r="I54" s="77">
        <f>SUM(I49:I53)</f>
        <v>0</v>
      </c>
      <c r="J54" s="86" t="s">
        <v>27</v>
      </c>
      <c r="K54" s="77">
        <f>SUM(K49:K53)</f>
        <v>0</v>
      </c>
      <c r="L54" s="86" t="s">
        <v>27</v>
      </c>
      <c r="M54" s="76"/>
      <c r="N54" s="116"/>
      <c r="S54" s="117"/>
      <c r="T54" s="117"/>
    </row>
    <row r="55" spans="1:21" s="91" customFormat="1" ht="15" customHeight="1" x14ac:dyDescent="0.2">
      <c r="A55" s="25"/>
      <c r="B55" s="40" t="s">
        <v>38</v>
      </c>
      <c r="C55" s="63"/>
      <c r="D55" s="62"/>
      <c r="E55" s="78"/>
      <c r="F55" s="79"/>
      <c r="G55" s="78"/>
      <c r="H55" s="80"/>
      <c r="I55" s="78"/>
      <c r="J55" s="134"/>
      <c r="K55" s="78"/>
      <c r="L55" s="134"/>
      <c r="M55" s="76"/>
      <c r="N55" s="116"/>
      <c r="S55" s="117"/>
      <c r="T55" s="117"/>
    </row>
    <row r="56" spans="1:21" s="91" customFormat="1" ht="15" customHeight="1" x14ac:dyDescent="0.2">
      <c r="A56" s="25"/>
      <c r="B56" s="26" t="s">
        <v>39</v>
      </c>
      <c r="C56" s="26"/>
      <c r="D56" s="26"/>
      <c r="E56" s="153">
        <f>(E44-E43)*M56</f>
        <v>0</v>
      </c>
      <c r="F56" s="154" t="s">
        <v>27</v>
      </c>
      <c r="G56" s="153">
        <f>(G44-G43)*M56</f>
        <v>0</v>
      </c>
      <c r="H56" s="155" t="s">
        <v>27</v>
      </c>
      <c r="I56" s="153">
        <f>(I44-I43)*M56</f>
        <v>0</v>
      </c>
      <c r="J56" s="156" t="s">
        <v>27</v>
      </c>
      <c r="K56" s="153">
        <f>(K44-K43)*M56</f>
        <v>0</v>
      </c>
      <c r="L56" s="86" t="s">
        <v>27</v>
      </c>
      <c r="M56" s="133"/>
      <c r="N56" s="116"/>
      <c r="S56" s="117"/>
      <c r="T56" s="117"/>
    </row>
    <row r="57" spans="1:21" s="91" customFormat="1" ht="15" customHeight="1" x14ac:dyDescent="0.2">
      <c r="A57" s="25"/>
      <c r="B57" s="59"/>
      <c r="C57" s="59"/>
      <c r="D57" s="60"/>
      <c r="E57" s="153">
        <f>$E$45*M57</f>
        <v>0</v>
      </c>
      <c r="F57" s="154" t="s">
        <v>27</v>
      </c>
      <c r="G57" s="153">
        <f>$G$45*M57</f>
        <v>0</v>
      </c>
      <c r="H57" s="155" t="s">
        <v>27</v>
      </c>
      <c r="I57" s="153">
        <f>$I$45*M57</f>
        <v>0</v>
      </c>
      <c r="J57" s="156" t="s">
        <v>27</v>
      </c>
      <c r="K57" s="153">
        <f>$K$45*M57</f>
        <v>0</v>
      </c>
      <c r="L57" s="86" t="s">
        <v>27</v>
      </c>
      <c r="M57" s="133"/>
      <c r="N57" s="116"/>
      <c r="S57" s="117"/>
      <c r="T57" s="117"/>
    </row>
    <row r="58" spans="1:21" s="91" customFormat="1" ht="15" customHeight="1" x14ac:dyDescent="0.2">
      <c r="A58" s="25"/>
      <c r="B58" s="63"/>
      <c r="C58" s="63"/>
      <c r="D58" s="62" t="s">
        <v>30</v>
      </c>
      <c r="E58" s="77">
        <f>SUM(E56:E57)</f>
        <v>0</v>
      </c>
      <c r="F58" s="55" t="s">
        <v>27</v>
      </c>
      <c r="G58" s="77">
        <f>SUM(G56:G57)</f>
        <v>0</v>
      </c>
      <c r="H58" s="56" t="s">
        <v>27</v>
      </c>
      <c r="I58" s="77">
        <f>SUM(I56:I57)</f>
        <v>0</v>
      </c>
      <c r="J58" s="86" t="s">
        <v>27</v>
      </c>
      <c r="K58" s="77">
        <f>SUM(K56:K57)</f>
        <v>0</v>
      </c>
      <c r="L58" s="86" t="s">
        <v>27</v>
      </c>
      <c r="M58" s="76"/>
      <c r="N58" s="116"/>
      <c r="S58" s="117"/>
      <c r="T58" s="117"/>
    </row>
    <row r="59" spans="1:21" s="91" customFormat="1" ht="15" customHeight="1" x14ac:dyDescent="0.2">
      <c r="A59" s="25"/>
      <c r="B59" s="40" t="s">
        <v>40</v>
      </c>
      <c r="C59" s="63"/>
      <c r="D59" s="62"/>
      <c r="E59" s="78"/>
      <c r="F59" s="79"/>
      <c r="G59" s="78"/>
      <c r="H59" s="80"/>
      <c r="I59" s="78"/>
      <c r="J59" s="134"/>
      <c r="K59" s="78"/>
      <c r="L59" s="134"/>
      <c r="M59" s="76"/>
      <c r="N59" s="116"/>
      <c r="S59" s="117"/>
      <c r="T59" s="117"/>
    </row>
    <row r="60" spans="1:21" s="91" customFormat="1" ht="15" customHeight="1" x14ac:dyDescent="0.2">
      <c r="A60" s="25"/>
      <c r="B60" s="81" t="s">
        <v>41</v>
      </c>
      <c r="C60" s="26"/>
      <c r="D60" s="26"/>
      <c r="E60" s="153">
        <f>$E$45*M60</f>
        <v>0</v>
      </c>
      <c r="F60" s="154" t="s">
        <v>27</v>
      </c>
      <c r="G60" s="153">
        <f>$G$45*M60</f>
        <v>0</v>
      </c>
      <c r="H60" s="155" t="s">
        <v>27</v>
      </c>
      <c r="I60" s="153">
        <f>$I$45*M60</f>
        <v>0</v>
      </c>
      <c r="J60" s="156" t="s">
        <v>27</v>
      </c>
      <c r="K60" s="153">
        <f>$K$45*M60</f>
        <v>0</v>
      </c>
      <c r="L60" s="86" t="s">
        <v>27</v>
      </c>
      <c r="M60" s="133"/>
      <c r="N60" s="116"/>
      <c r="S60" s="117"/>
      <c r="T60" s="117"/>
    </row>
    <row r="61" spans="1:21" s="91" customFormat="1" ht="15" customHeight="1" x14ac:dyDescent="0.2">
      <c r="A61" s="25"/>
      <c r="B61" s="26" t="s">
        <v>42</v>
      </c>
      <c r="C61" s="26"/>
      <c r="D61" s="26"/>
      <c r="E61" s="153">
        <f>$E$45*M61</f>
        <v>0</v>
      </c>
      <c r="F61" s="154" t="s">
        <v>27</v>
      </c>
      <c r="G61" s="153">
        <f>$G$45*M61</f>
        <v>0</v>
      </c>
      <c r="H61" s="155" t="s">
        <v>27</v>
      </c>
      <c r="I61" s="153">
        <f>$I$45*M61</f>
        <v>0</v>
      </c>
      <c r="J61" s="156" t="s">
        <v>27</v>
      </c>
      <c r="K61" s="153">
        <f>$K$45*M61</f>
        <v>0</v>
      </c>
      <c r="L61" s="86" t="s">
        <v>27</v>
      </c>
      <c r="M61" s="133"/>
      <c r="N61" s="116"/>
      <c r="S61" s="117"/>
      <c r="T61" s="117"/>
    </row>
    <row r="62" spans="1:21" s="91" customFormat="1" ht="15" customHeight="1" x14ac:dyDescent="0.2">
      <c r="A62" s="25"/>
      <c r="B62" s="26" t="s">
        <v>43</v>
      </c>
      <c r="C62" s="26"/>
      <c r="D62" s="26"/>
      <c r="E62" s="153">
        <f>$E$45*M62</f>
        <v>0</v>
      </c>
      <c r="F62" s="154" t="s">
        <v>27</v>
      </c>
      <c r="G62" s="153">
        <f>$G$45*M62</f>
        <v>0</v>
      </c>
      <c r="H62" s="155" t="s">
        <v>27</v>
      </c>
      <c r="I62" s="153">
        <f>$I$45*M62</f>
        <v>0</v>
      </c>
      <c r="J62" s="156" t="s">
        <v>27</v>
      </c>
      <c r="K62" s="153">
        <f>$K$45*M62</f>
        <v>0</v>
      </c>
      <c r="L62" s="86" t="s">
        <v>27</v>
      </c>
      <c r="M62" s="133">
        <v>5.9999999999999995E-4</v>
      </c>
      <c r="N62" s="116"/>
      <c r="S62" s="117"/>
      <c r="T62" s="117"/>
    </row>
    <row r="63" spans="1:21" s="91" customFormat="1" ht="15" customHeight="1" x14ac:dyDescent="0.2">
      <c r="A63" s="25"/>
      <c r="B63" s="63"/>
      <c r="C63" s="63"/>
      <c r="D63" s="62" t="s">
        <v>30</v>
      </c>
      <c r="E63" s="77">
        <f>SUM(E60:E62)</f>
        <v>0</v>
      </c>
      <c r="F63" s="55" t="s">
        <v>27</v>
      </c>
      <c r="G63" s="77">
        <f>SUM(G60:G62)</f>
        <v>0</v>
      </c>
      <c r="H63" s="55" t="s">
        <v>27</v>
      </c>
      <c r="I63" s="77">
        <f>SUM(I60:I62)</f>
        <v>0</v>
      </c>
      <c r="J63" s="55" t="s">
        <v>27</v>
      </c>
      <c r="K63" s="77">
        <f>SUM(K60:K62)</f>
        <v>0</v>
      </c>
      <c r="L63" s="55" t="s">
        <v>27</v>
      </c>
      <c r="M63" s="76"/>
      <c r="N63" s="116"/>
      <c r="S63" s="117"/>
      <c r="T63" s="117"/>
    </row>
    <row r="64" spans="1:21" s="137" customFormat="1" ht="15" customHeight="1" x14ac:dyDescent="0.2">
      <c r="A64" s="61"/>
      <c r="B64" s="63" t="s">
        <v>44</v>
      </c>
      <c r="C64" s="63"/>
      <c r="D64" s="63"/>
      <c r="E64" s="64">
        <f>E44+E54+E58+E63</f>
        <v>0</v>
      </c>
      <c r="F64" s="65" t="s">
        <v>27</v>
      </c>
      <c r="G64" s="64">
        <f>G44+G54+G58+G63</f>
        <v>0</v>
      </c>
      <c r="H64" s="66" t="s">
        <v>27</v>
      </c>
      <c r="I64" s="64">
        <f>I44+I54+I58+I63</f>
        <v>0</v>
      </c>
      <c r="J64" s="65" t="s">
        <v>27</v>
      </c>
      <c r="K64" s="64">
        <f>K44+K54+K58+K63</f>
        <v>0</v>
      </c>
      <c r="L64" s="135" t="s">
        <v>27</v>
      </c>
      <c r="M64" s="63"/>
      <c r="N64" s="136"/>
      <c r="R64" s="91"/>
      <c r="S64" s="117"/>
      <c r="T64" s="117"/>
      <c r="U64" s="91"/>
    </row>
    <row r="65" spans="1:21" s="91" customFormat="1" ht="15" customHeight="1" x14ac:dyDescent="0.2">
      <c r="A65" s="25"/>
      <c r="B65" s="40" t="s">
        <v>45</v>
      </c>
      <c r="C65" s="26"/>
      <c r="D65" s="26"/>
      <c r="E65" s="78"/>
      <c r="F65" s="70"/>
      <c r="G65" s="82"/>
      <c r="H65" s="72"/>
      <c r="I65" s="82"/>
      <c r="J65" s="138"/>
      <c r="K65" s="82"/>
      <c r="L65" s="138"/>
      <c r="M65" s="26"/>
      <c r="N65" s="116"/>
      <c r="R65" s="137"/>
      <c r="S65" s="139"/>
      <c r="T65" s="139"/>
      <c r="U65" s="137"/>
    </row>
    <row r="66" spans="1:21" s="91" customFormat="1" ht="15" customHeight="1" x14ac:dyDescent="0.2">
      <c r="A66" s="25"/>
      <c r="B66" s="26" t="s">
        <v>46</v>
      </c>
      <c r="C66" s="26"/>
      <c r="D66" s="26"/>
      <c r="E66" s="83">
        <v>12</v>
      </c>
      <c r="F66" s="70"/>
      <c r="G66" s="83"/>
      <c r="H66" s="72"/>
      <c r="I66" s="83"/>
      <c r="J66" s="140"/>
      <c r="K66" s="83"/>
      <c r="L66" s="140"/>
      <c r="M66" s="26"/>
      <c r="N66" s="116"/>
      <c r="S66" s="117"/>
      <c r="T66" s="117"/>
    </row>
    <row r="67" spans="1:21" s="91" customFormat="1" ht="15" customHeight="1" x14ac:dyDescent="0.2">
      <c r="A67" s="25"/>
      <c r="B67" s="26" t="s">
        <v>47</v>
      </c>
      <c r="C67" s="26"/>
      <c r="D67" s="26"/>
      <c r="E67" s="64">
        <f>E64*E66</f>
        <v>0</v>
      </c>
      <c r="F67" s="84" t="s">
        <v>27</v>
      </c>
      <c r="G67" s="64">
        <f>G64*G66</f>
        <v>0</v>
      </c>
      <c r="H67" s="84" t="s">
        <v>27</v>
      </c>
      <c r="I67" s="64">
        <f>I64*I66</f>
        <v>0</v>
      </c>
      <c r="J67" s="84" t="s">
        <v>27</v>
      </c>
      <c r="K67" s="64">
        <f>K64*K66</f>
        <v>0</v>
      </c>
      <c r="L67" s="84" t="s">
        <v>27</v>
      </c>
      <c r="M67" s="26"/>
      <c r="N67" s="116"/>
      <c r="S67" s="117"/>
      <c r="T67" s="117"/>
    </row>
    <row r="68" spans="1:21" s="91" customFormat="1" ht="5.25" customHeight="1" x14ac:dyDescent="0.2">
      <c r="A68" s="25"/>
      <c r="B68" s="26"/>
      <c r="C68" s="26"/>
      <c r="D68" s="26"/>
      <c r="E68" s="85"/>
      <c r="F68" s="35"/>
      <c r="G68" s="26"/>
      <c r="H68" s="26"/>
      <c r="I68" s="26"/>
      <c r="J68" s="26"/>
      <c r="K68" s="26"/>
      <c r="L68" s="26"/>
      <c r="M68" s="26"/>
      <c r="N68" s="116"/>
      <c r="S68" s="117"/>
      <c r="T68" s="117"/>
    </row>
    <row r="69" spans="1:21" s="137" customFormat="1" ht="12.75" customHeight="1" x14ac:dyDescent="0.2">
      <c r="A69" s="61"/>
      <c r="B69" s="63" t="s">
        <v>48</v>
      </c>
      <c r="C69" s="63"/>
      <c r="D69" s="63"/>
      <c r="E69" s="64">
        <f>E67+G67+I67+K67</f>
        <v>0</v>
      </c>
      <c r="F69" s="86" t="s">
        <v>27</v>
      </c>
      <c r="G69" s="63"/>
      <c r="H69" s="63"/>
      <c r="I69" s="63"/>
      <c r="J69" s="63"/>
      <c r="K69" s="63"/>
      <c r="L69" s="63"/>
      <c r="M69" s="84" t="s">
        <v>74</v>
      </c>
      <c r="N69" s="136"/>
      <c r="R69" s="91"/>
      <c r="S69" s="117"/>
      <c r="T69" s="117"/>
      <c r="U69" s="91"/>
    </row>
    <row r="70" spans="1:21" s="137" customFormat="1" ht="12.75" customHeight="1" x14ac:dyDescent="0.2">
      <c r="A70" s="61"/>
      <c r="B70" s="87" t="s">
        <v>49</v>
      </c>
      <c r="C70" s="87"/>
      <c r="D70" s="88"/>
      <c r="E70" s="54"/>
      <c r="F70" s="86" t="s">
        <v>27</v>
      </c>
      <c r="G70" s="63"/>
      <c r="H70" s="63"/>
      <c r="I70" s="63"/>
      <c r="J70" s="63"/>
      <c r="K70" s="63"/>
      <c r="L70" s="63"/>
      <c r="M70" s="133"/>
      <c r="N70" s="136"/>
      <c r="S70" s="139"/>
      <c r="T70" s="139"/>
    </row>
    <row r="71" spans="1:21" s="137" customFormat="1" ht="12.75" customHeight="1" x14ac:dyDescent="0.2">
      <c r="A71" s="61"/>
      <c r="B71" s="87" t="s">
        <v>50</v>
      </c>
      <c r="C71" s="87"/>
      <c r="D71" s="88"/>
      <c r="E71" s="77">
        <f>IF(T43&gt;T47,S44*S51,IF(T43+T44&gt;T47,T50*M71+T49*S51,S44*M71))</f>
        <v>0</v>
      </c>
      <c r="F71" s="86" t="s">
        <v>27</v>
      </c>
      <c r="G71" s="63"/>
      <c r="H71" s="63"/>
      <c r="I71" s="63"/>
      <c r="J71" s="63"/>
      <c r="K71" s="63"/>
      <c r="L71" s="63"/>
      <c r="M71" s="141">
        <f>SUM(M49:M53)</f>
        <v>0.192</v>
      </c>
      <c r="N71" s="136"/>
      <c r="S71" s="139"/>
      <c r="T71" s="139"/>
    </row>
    <row r="72" spans="1:21" s="91" customFormat="1" ht="12.75" customHeight="1" x14ac:dyDescent="0.2">
      <c r="A72" s="25"/>
      <c r="B72" s="87" t="s">
        <v>51</v>
      </c>
      <c r="C72" s="87"/>
      <c r="D72" s="88"/>
      <c r="E72" s="77">
        <f>$E$70*M72</f>
        <v>0</v>
      </c>
      <c r="F72" s="86" t="s">
        <v>27</v>
      </c>
      <c r="G72" s="89"/>
      <c r="H72" s="26"/>
      <c r="I72" s="26"/>
      <c r="J72" s="26"/>
      <c r="K72" s="26"/>
      <c r="L72" s="26"/>
      <c r="M72" s="141">
        <f>SUM(M56:M57)</f>
        <v>0</v>
      </c>
      <c r="N72" s="116"/>
      <c r="R72" s="137"/>
      <c r="S72" s="139"/>
      <c r="T72" s="139"/>
      <c r="U72" s="137"/>
    </row>
    <row r="73" spans="1:21" s="91" customFormat="1" ht="12.75" customHeight="1" x14ac:dyDescent="0.2">
      <c r="A73" s="25"/>
      <c r="B73" s="87" t="s">
        <v>52</v>
      </c>
      <c r="C73" s="87"/>
      <c r="D73" s="88"/>
      <c r="E73" s="77">
        <f>$E$70*M73</f>
        <v>0</v>
      </c>
      <c r="F73" s="86" t="s">
        <v>27</v>
      </c>
      <c r="G73" s="26"/>
      <c r="H73" s="26"/>
      <c r="I73" s="26"/>
      <c r="J73" s="26"/>
      <c r="K73" s="26"/>
      <c r="L73" s="26"/>
      <c r="M73" s="141">
        <f>M60+M62</f>
        <v>5.9999999999999995E-4</v>
      </c>
      <c r="N73" s="116"/>
      <c r="S73" s="117"/>
      <c r="T73" s="117"/>
    </row>
    <row r="74" spans="1:21" s="91" customFormat="1" ht="12.75" hidden="1" customHeight="1" x14ac:dyDescent="0.2">
      <c r="A74" s="25"/>
      <c r="B74" s="87"/>
      <c r="C74" s="87"/>
      <c r="D74" s="88"/>
      <c r="E74" s="90">
        <f>$E$70*M74</f>
        <v>0</v>
      </c>
      <c r="F74" s="86" t="s">
        <v>27</v>
      </c>
      <c r="G74" s="26"/>
      <c r="H74" s="26"/>
      <c r="I74" s="26"/>
      <c r="J74" s="26"/>
      <c r="K74" s="26"/>
      <c r="L74" s="26"/>
      <c r="M74" s="142"/>
      <c r="N74" s="116"/>
      <c r="S74" s="117"/>
      <c r="T74" s="117"/>
    </row>
    <row r="75" spans="1:21" s="91" customFormat="1" ht="12.75" hidden="1" customHeight="1" x14ac:dyDescent="0.2">
      <c r="A75" s="25"/>
      <c r="B75" s="87"/>
      <c r="C75" s="87"/>
      <c r="D75" s="88"/>
      <c r="E75" s="90">
        <f>$E$70*M75</f>
        <v>0</v>
      </c>
      <c r="F75" s="86" t="s">
        <v>27</v>
      </c>
      <c r="G75" s="26"/>
      <c r="H75" s="26"/>
      <c r="I75" s="26"/>
      <c r="J75" s="26"/>
      <c r="K75" s="26"/>
      <c r="L75" s="26"/>
      <c r="M75" s="142"/>
      <c r="N75" s="116"/>
      <c r="S75" s="117"/>
      <c r="T75" s="117"/>
    </row>
    <row r="76" spans="1:21" s="91" customFormat="1" ht="12.75" customHeight="1" x14ac:dyDescent="0.2">
      <c r="A76" s="25"/>
      <c r="B76" s="87" t="s">
        <v>53</v>
      </c>
      <c r="C76" s="87"/>
      <c r="D76" s="88"/>
      <c r="E76" s="77">
        <f>(E45*E66+G45*G66+I45*I66+K45*K66+E70)*H76*J76/1000</f>
        <v>0</v>
      </c>
      <c r="F76" s="86" t="s">
        <v>27</v>
      </c>
      <c r="G76" s="26" t="s">
        <v>54</v>
      </c>
      <c r="H76" s="92"/>
      <c r="I76" s="26" t="s">
        <v>55</v>
      </c>
      <c r="J76" s="92"/>
      <c r="K76" s="26"/>
      <c r="L76" s="26"/>
      <c r="M76" s="143"/>
      <c r="N76" s="116"/>
      <c r="S76" s="117"/>
      <c r="T76" s="117"/>
    </row>
    <row r="77" spans="1:21" s="91" customFormat="1" ht="12.75" customHeight="1" x14ac:dyDescent="0.2">
      <c r="A77" s="25"/>
      <c r="B77" s="57" t="s">
        <v>56</v>
      </c>
      <c r="C77" s="57"/>
      <c r="D77" s="58"/>
      <c r="E77" s="77">
        <f>(E45*E66+G45*G66+I45*I66+K45*K66+E70)*J77/1000</f>
        <v>0</v>
      </c>
      <c r="F77" s="86" t="s">
        <v>27</v>
      </c>
      <c r="G77" s="26"/>
      <c r="H77" s="26"/>
      <c r="I77" s="26" t="s">
        <v>55</v>
      </c>
      <c r="J77" s="92"/>
      <c r="K77" s="26"/>
      <c r="L77" s="26"/>
      <c r="M77" s="143"/>
      <c r="N77" s="116"/>
      <c r="S77" s="117"/>
      <c r="T77" s="117"/>
    </row>
    <row r="78" spans="1:21" s="91" customFormat="1" ht="12.75" customHeight="1" x14ac:dyDescent="0.2">
      <c r="A78" s="25"/>
      <c r="B78" s="59"/>
      <c r="C78" s="59"/>
      <c r="D78" s="60"/>
      <c r="E78" s="54"/>
      <c r="F78" s="86" t="s">
        <v>27</v>
      </c>
      <c r="G78" s="26"/>
      <c r="H78" s="26"/>
      <c r="I78" s="26"/>
      <c r="J78" s="144"/>
      <c r="K78" s="26"/>
      <c r="L78" s="26"/>
      <c r="M78" s="143"/>
      <c r="N78" s="116"/>
      <c r="S78" s="117"/>
      <c r="T78" s="117"/>
    </row>
    <row r="79" spans="1:21" s="26" customFormat="1" ht="5.25" customHeight="1" thickBot="1" x14ac:dyDescent="0.25">
      <c r="A79" s="25"/>
      <c r="E79" s="85"/>
      <c r="F79" s="35"/>
      <c r="N79" s="116"/>
      <c r="R79" s="91"/>
      <c r="S79" s="117"/>
      <c r="T79" s="117"/>
      <c r="U79" s="91"/>
    </row>
    <row r="80" spans="1:21" s="91" customFormat="1" ht="12.75" customHeight="1" thickBot="1" x14ac:dyDescent="0.25">
      <c r="A80" s="25"/>
      <c r="B80" s="34" t="s">
        <v>57</v>
      </c>
      <c r="C80" s="26"/>
      <c r="D80" s="26"/>
      <c r="E80" s="93">
        <f>SUM(E69:E78)</f>
        <v>0</v>
      </c>
      <c r="F80" s="94" t="s">
        <v>27</v>
      </c>
      <c r="G80" s="95" t="s">
        <v>58</v>
      </c>
      <c r="H80" s="95" t="s">
        <v>59</v>
      </c>
      <c r="I80" s="96">
        <f>E44*E66+G44*G66+I44*I66+K44*K66+E70+E78</f>
        <v>0</v>
      </c>
      <c r="J80" s="145" t="s">
        <v>75</v>
      </c>
      <c r="K80" s="96">
        <f>(E54+E58+E63)*E66+(G54+G58+G63)*G66+(I54+I58+I63)*I66+(K54+K58+K63)*K66+E71+E72+E73</f>
        <v>0</v>
      </c>
      <c r="L80" s="146" t="s">
        <v>76</v>
      </c>
      <c r="M80" s="96">
        <f>E76+E77</f>
        <v>0</v>
      </c>
      <c r="N80" s="116"/>
      <c r="R80" s="26"/>
      <c r="S80" s="85"/>
      <c r="T80" s="85"/>
      <c r="U80" s="26"/>
    </row>
    <row r="81" spans="1:20" s="91" customFormat="1" ht="4.5" customHeight="1" thickBot="1" x14ac:dyDescent="0.25">
      <c r="A81" s="97"/>
      <c r="B81" s="98"/>
      <c r="C81" s="98"/>
      <c r="D81" s="98"/>
      <c r="E81" s="98"/>
      <c r="F81" s="99"/>
      <c r="G81" s="98"/>
      <c r="H81" s="98"/>
      <c r="I81" s="98"/>
      <c r="J81" s="98"/>
      <c r="K81" s="98"/>
      <c r="L81" s="98"/>
      <c r="M81" s="98"/>
      <c r="N81" s="147"/>
      <c r="S81" s="117"/>
      <c r="T81" s="117"/>
    </row>
    <row r="82" spans="1:20" x14ac:dyDescent="0.25">
      <c r="A82" s="91"/>
      <c r="B82" s="91"/>
      <c r="C82" s="91"/>
      <c r="D82" s="91"/>
      <c r="E82" s="91"/>
      <c r="F82" s="100"/>
      <c r="G82" s="91"/>
      <c r="H82" s="91"/>
      <c r="I82" s="91"/>
    </row>
    <row r="83" spans="1:20" x14ac:dyDescent="0.25">
      <c r="A83" s="91"/>
      <c r="B83" s="91"/>
      <c r="C83" s="91"/>
      <c r="D83" s="91"/>
      <c r="E83" s="91"/>
      <c r="F83" s="100"/>
      <c r="G83" s="91"/>
      <c r="H83" s="91"/>
      <c r="I83" s="91"/>
    </row>
    <row r="84" spans="1:20" x14ac:dyDescent="0.25">
      <c r="A84" s="91"/>
      <c r="B84" s="91"/>
      <c r="C84" s="91"/>
      <c r="D84" s="91"/>
      <c r="E84" s="91"/>
      <c r="F84" s="100"/>
      <c r="G84" s="91"/>
      <c r="H84" s="91"/>
      <c r="I84" s="91"/>
    </row>
    <row r="85" spans="1:20" x14ac:dyDescent="0.25">
      <c r="A85" s="91"/>
      <c r="B85" s="91"/>
      <c r="C85" s="91"/>
      <c r="D85" s="91"/>
      <c r="E85" s="91"/>
      <c r="F85" s="100"/>
      <c r="G85" s="91"/>
      <c r="H85" s="91"/>
      <c r="I85" s="91"/>
    </row>
    <row r="86" spans="1:20" x14ac:dyDescent="0.25">
      <c r="A86" s="91"/>
      <c r="B86" s="91"/>
      <c r="C86" s="91"/>
      <c r="D86" s="91"/>
      <c r="E86" s="91"/>
      <c r="F86" s="100"/>
      <c r="G86" s="91"/>
      <c r="H86" s="91"/>
      <c r="I86" s="91"/>
    </row>
    <row r="87" spans="1:20" x14ac:dyDescent="0.25">
      <c r="A87" s="91"/>
      <c r="B87" s="91"/>
      <c r="C87" s="91"/>
      <c r="D87" s="91"/>
      <c r="E87" s="91"/>
      <c r="F87" s="100"/>
      <c r="G87" s="91"/>
      <c r="H87" s="91"/>
      <c r="I87" s="91"/>
    </row>
  </sheetData>
  <sheetProtection password="93DE" sheet="1" objects="1" scenarios="1"/>
  <mergeCells count="26">
    <mergeCell ref="B78:D78"/>
    <mergeCell ref="B72:D72"/>
    <mergeCell ref="B73:D73"/>
    <mergeCell ref="B74:D74"/>
    <mergeCell ref="B75:D75"/>
    <mergeCell ref="B76:D76"/>
    <mergeCell ref="B77:D77"/>
    <mergeCell ref="B42:D42"/>
    <mergeCell ref="S42:T42"/>
    <mergeCell ref="B43:D43"/>
    <mergeCell ref="B57:D57"/>
    <mergeCell ref="B70:D70"/>
    <mergeCell ref="B71:D71"/>
    <mergeCell ref="I16:J16"/>
    <mergeCell ref="E18:M18"/>
    <mergeCell ref="L23:M23"/>
    <mergeCell ref="M34:M36"/>
    <mergeCell ref="S39:S41"/>
    <mergeCell ref="T39:T41"/>
    <mergeCell ref="A3:B3"/>
    <mergeCell ref="C3:F3"/>
    <mergeCell ref="H3:M3"/>
    <mergeCell ref="D5:M5"/>
    <mergeCell ref="D7:M7"/>
    <mergeCell ref="E12:G12"/>
    <mergeCell ref="I12:J12"/>
  </mergeCells>
  <pageMargins left="0.7" right="0.7" top="0.78740157499999996" bottom="0.78740157499999996" header="0.3" footer="0.3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A1D190-AA14-4F68-BF7D-E85E9C3D4A41}">
  <dimension ref="A1:X87"/>
  <sheetViews>
    <sheetView workbookViewId="0">
      <selection activeCell="C3" sqref="C3:F3"/>
    </sheetView>
  </sheetViews>
  <sheetFormatPr baseColWidth="10" defaultRowHeight="15" x14ac:dyDescent="0.25"/>
  <cols>
    <col min="1" max="1" width="2.28515625" style="18" customWidth="1"/>
    <col min="2" max="2" width="3.7109375" style="18" customWidth="1"/>
    <col min="3" max="3" width="9.140625" style="18" customWidth="1"/>
    <col min="4" max="4" width="18.7109375" style="18" customWidth="1"/>
    <col min="5" max="5" width="10.7109375" style="18" customWidth="1"/>
    <col min="6" max="6" width="4.28515625" style="19" customWidth="1"/>
    <col min="7" max="7" width="10.7109375" style="18" customWidth="1"/>
    <col min="8" max="8" width="5.140625" style="18" customWidth="1"/>
    <col min="9" max="9" width="10.140625" style="18" customWidth="1"/>
    <col min="10" max="10" width="5.140625" customWidth="1"/>
    <col min="12" max="12" width="5.140625" customWidth="1"/>
    <col min="14" max="14" width="1.42578125" customWidth="1"/>
    <col min="15" max="15" width="6" customWidth="1"/>
    <col min="17" max="21" width="0" hidden="1" customWidth="1"/>
  </cols>
  <sheetData>
    <row r="1" spans="1:24" s="18" customFormat="1" ht="12.75" x14ac:dyDescent="0.2">
      <c r="A1" s="1"/>
      <c r="B1" s="2" t="s">
        <v>0</v>
      </c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101"/>
      <c r="S1" s="102"/>
      <c r="T1" s="102"/>
    </row>
    <row r="2" spans="1:24" s="18" customFormat="1" ht="12.75" x14ac:dyDescent="0.2">
      <c r="A2" s="4"/>
      <c r="B2" s="5" t="s">
        <v>1</v>
      </c>
      <c r="C2" s="5"/>
      <c r="D2" s="5"/>
      <c r="E2" s="6"/>
      <c r="F2" s="6"/>
      <c r="G2" s="6"/>
      <c r="H2" s="6"/>
      <c r="I2" s="6"/>
      <c r="J2" s="6"/>
      <c r="K2" s="6"/>
      <c r="L2" s="6"/>
      <c r="M2" s="6"/>
      <c r="N2" s="103"/>
      <c r="S2" s="102"/>
      <c r="T2" s="102"/>
    </row>
    <row r="3" spans="1:24" s="105" customFormat="1" ht="18" customHeight="1" x14ac:dyDescent="0.2">
      <c r="A3" s="7" t="s">
        <v>2</v>
      </c>
      <c r="B3" s="8"/>
      <c r="C3" s="9"/>
      <c r="D3" s="10"/>
      <c r="E3" s="10"/>
      <c r="F3" s="11"/>
      <c r="G3" s="12" t="s">
        <v>3</v>
      </c>
      <c r="H3" s="9"/>
      <c r="I3" s="10"/>
      <c r="J3" s="10"/>
      <c r="K3" s="10"/>
      <c r="L3" s="10"/>
      <c r="M3" s="11"/>
      <c r="N3" s="104"/>
      <c r="P3" s="106" t="s">
        <v>60</v>
      </c>
      <c r="Q3" s="106"/>
      <c r="R3" s="106"/>
      <c r="S3" s="107"/>
      <c r="T3" s="107"/>
      <c r="U3" s="106"/>
      <c r="V3" s="106"/>
      <c r="W3" s="106"/>
      <c r="X3" s="106"/>
    </row>
    <row r="4" spans="1:24" s="105" customFormat="1" ht="5.25" customHeight="1" x14ac:dyDescent="0.2">
      <c r="A4" s="13"/>
      <c r="B4" s="14"/>
      <c r="C4" s="15"/>
      <c r="D4" s="15"/>
      <c r="E4" s="12"/>
      <c r="F4" s="14"/>
      <c r="G4" s="14"/>
      <c r="H4" s="12"/>
      <c r="I4" s="12"/>
      <c r="J4" s="108"/>
      <c r="K4" s="12"/>
      <c r="L4" s="108"/>
      <c r="M4" s="108"/>
      <c r="N4" s="104"/>
      <c r="S4" s="109"/>
      <c r="T4" s="109"/>
    </row>
    <row r="5" spans="1:24" s="105" customFormat="1" ht="18" customHeight="1" x14ac:dyDescent="0.2">
      <c r="A5" s="13" t="s">
        <v>4</v>
      </c>
      <c r="B5" s="14"/>
      <c r="C5" s="15"/>
      <c r="D5" s="9"/>
      <c r="E5" s="10"/>
      <c r="F5" s="10"/>
      <c r="G5" s="10"/>
      <c r="H5" s="10"/>
      <c r="I5" s="10"/>
      <c r="J5" s="10"/>
      <c r="K5" s="10"/>
      <c r="L5" s="10"/>
      <c r="M5" s="11"/>
      <c r="N5" s="104"/>
      <c r="S5" s="109"/>
      <c r="T5" s="109"/>
    </row>
    <row r="6" spans="1:24" s="105" customFormat="1" ht="5.25" customHeight="1" x14ac:dyDescent="0.2">
      <c r="A6" s="13"/>
      <c r="B6" s="14"/>
      <c r="C6" s="15"/>
      <c r="D6" s="15"/>
      <c r="E6" s="12"/>
      <c r="F6" s="14"/>
      <c r="G6" s="14"/>
      <c r="H6" s="12"/>
      <c r="I6" s="12"/>
      <c r="J6" s="108"/>
      <c r="K6" s="12"/>
      <c r="L6" s="108"/>
      <c r="M6" s="108"/>
      <c r="N6" s="104"/>
      <c r="S6" s="109"/>
      <c r="T6" s="109"/>
    </row>
    <row r="7" spans="1:24" s="105" customFormat="1" ht="18" customHeight="1" x14ac:dyDescent="0.2">
      <c r="A7" s="13" t="s">
        <v>5</v>
      </c>
      <c r="B7" s="14"/>
      <c r="C7" s="15"/>
      <c r="D7" s="9"/>
      <c r="E7" s="10"/>
      <c r="F7" s="10"/>
      <c r="G7" s="10"/>
      <c r="H7" s="10"/>
      <c r="I7" s="10"/>
      <c r="J7" s="10"/>
      <c r="K7" s="10"/>
      <c r="L7" s="10"/>
      <c r="M7" s="11"/>
      <c r="N7" s="104"/>
      <c r="P7" s="110" t="s">
        <v>61</v>
      </c>
      <c r="S7" s="109"/>
      <c r="T7" s="109"/>
      <c r="V7" s="110"/>
      <c r="W7" s="110"/>
      <c r="X7" s="110"/>
    </row>
    <row r="8" spans="1:24" s="105" customFormat="1" ht="5.25" customHeight="1" thickBot="1" x14ac:dyDescent="0.25">
      <c r="A8" s="16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11"/>
      <c r="S8" s="109"/>
      <c r="T8" s="109"/>
    </row>
    <row r="9" spans="1:24" s="18" customFormat="1" ht="13.5" thickBot="1" x14ac:dyDescent="0.25">
      <c r="F9" s="19"/>
      <c r="S9" s="102"/>
      <c r="T9" s="102"/>
    </row>
    <row r="10" spans="1:24" s="32" customFormat="1" ht="12.75" x14ac:dyDescent="0.2">
      <c r="A10" s="1"/>
      <c r="B10" s="20" t="s">
        <v>6</v>
      </c>
      <c r="C10" s="2"/>
      <c r="D10" s="3"/>
      <c r="E10" s="3"/>
      <c r="F10" s="21"/>
      <c r="G10" s="3"/>
      <c r="H10" s="3"/>
      <c r="I10" s="3"/>
      <c r="J10" s="3"/>
      <c r="K10" s="3"/>
      <c r="L10" s="3"/>
      <c r="M10" s="3"/>
      <c r="N10" s="101"/>
      <c r="P10" s="150" t="s">
        <v>61</v>
      </c>
      <c r="Q10" s="151"/>
      <c r="R10" s="151"/>
      <c r="S10" s="152"/>
      <c r="T10" s="152"/>
      <c r="U10" s="151"/>
      <c r="V10" s="151"/>
      <c r="W10" s="151"/>
      <c r="X10" s="151"/>
    </row>
    <row r="11" spans="1:24" s="18" customFormat="1" ht="12.75" x14ac:dyDescent="0.2">
      <c r="A11" s="4"/>
      <c r="B11" s="22" t="s">
        <v>7</v>
      </c>
      <c r="C11" s="5"/>
      <c r="D11" s="6"/>
      <c r="E11" s="6"/>
      <c r="F11" s="23"/>
      <c r="G11" s="6"/>
      <c r="H11" s="6"/>
      <c r="I11" s="24"/>
      <c r="J11" s="112"/>
      <c r="K11" s="24"/>
      <c r="L11" s="112"/>
      <c r="M11" s="112"/>
      <c r="N11" s="103"/>
      <c r="S11" s="102"/>
      <c r="T11" s="102"/>
    </row>
    <row r="12" spans="1:24" s="91" customFormat="1" ht="13.5" customHeight="1" x14ac:dyDescent="0.2">
      <c r="A12" s="25"/>
      <c r="B12" s="26"/>
      <c r="C12" s="26"/>
      <c r="D12" s="26"/>
      <c r="E12" s="27" t="s">
        <v>8</v>
      </c>
      <c r="F12" s="27"/>
      <c r="G12" s="27"/>
      <c r="H12" s="26"/>
      <c r="I12" s="113"/>
      <c r="J12" s="113"/>
      <c r="K12" s="114"/>
      <c r="L12" s="115"/>
      <c r="M12" s="115"/>
      <c r="N12" s="116"/>
      <c r="S12" s="117"/>
      <c r="T12" s="117"/>
    </row>
    <row r="13" spans="1:24" s="18" customFormat="1" ht="3.75" customHeight="1" x14ac:dyDescent="0.2">
      <c r="A13" s="28"/>
      <c r="B13" s="29"/>
      <c r="C13" s="29"/>
      <c r="D13" s="29"/>
      <c r="E13" s="29"/>
      <c r="F13" s="30"/>
      <c r="G13" s="29"/>
      <c r="H13" s="29"/>
      <c r="I13" s="29"/>
      <c r="J13" s="29"/>
      <c r="K13" s="29"/>
      <c r="L13" s="29"/>
      <c r="M13" s="29"/>
      <c r="N13" s="118"/>
      <c r="S13" s="102"/>
      <c r="T13" s="102"/>
    </row>
    <row r="14" spans="1:24" s="18" customFormat="1" ht="3.75" customHeight="1" x14ac:dyDescent="0.2">
      <c r="A14" s="31"/>
      <c r="B14" s="32"/>
      <c r="C14" s="32"/>
      <c r="D14" s="32"/>
      <c r="E14" s="32"/>
      <c r="F14" s="33"/>
      <c r="G14" s="32"/>
      <c r="H14" s="32"/>
      <c r="I14" s="32"/>
      <c r="J14" s="32"/>
      <c r="K14" s="32"/>
      <c r="L14" s="32"/>
      <c r="M14" s="32"/>
      <c r="N14" s="119"/>
      <c r="S14" s="102"/>
      <c r="T14" s="102"/>
    </row>
    <row r="15" spans="1:24" s="18" customFormat="1" ht="12.75" x14ac:dyDescent="0.2">
      <c r="A15" s="31"/>
      <c r="B15" s="34" t="s">
        <v>9</v>
      </c>
      <c r="C15" s="32"/>
      <c r="D15" s="32"/>
      <c r="E15" s="32"/>
      <c r="F15" s="33"/>
      <c r="G15" s="32"/>
      <c r="H15" s="32"/>
      <c r="I15" s="32"/>
      <c r="J15" s="32"/>
      <c r="K15" s="32"/>
      <c r="L15" s="32"/>
      <c r="M15" s="32"/>
      <c r="N15" s="119"/>
      <c r="S15" s="102"/>
      <c r="T15" s="102"/>
    </row>
    <row r="16" spans="1:24" s="18" customFormat="1" ht="15" customHeight="1" x14ac:dyDescent="0.2">
      <c r="A16" s="31"/>
      <c r="B16" s="26" t="s">
        <v>10</v>
      </c>
      <c r="C16" s="32"/>
      <c r="D16" s="32"/>
      <c r="E16" s="32"/>
      <c r="F16" s="33"/>
      <c r="G16" s="32"/>
      <c r="H16" s="26"/>
      <c r="I16" s="113"/>
      <c r="J16" s="113"/>
      <c r="K16" s="114"/>
      <c r="L16" s="115"/>
      <c r="M16" s="115"/>
      <c r="N16" s="119"/>
      <c r="S16" s="102"/>
      <c r="T16" s="102"/>
    </row>
    <row r="17" spans="1:20" s="91" customFormat="1" ht="6" customHeight="1" x14ac:dyDescent="0.2">
      <c r="A17" s="25"/>
      <c r="B17" s="26"/>
      <c r="C17" s="26"/>
      <c r="D17" s="26"/>
      <c r="E17" s="26"/>
      <c r="F17" s="35"/>
      <c r="G17" s="26"/>
      <c r="H17" s="26"/>
      <c r="I17" s="26"/>
      <c r="J17" s="26"/>
      <c r="K17" s="26"/>
      <c r="L17" s="26"/>
      <c r="M17" s="26"/>
      <c r="N17" s="116"/>
      <c r="S17" s="117"/>
      <c r="T17" s="117"/>
    </row>
    <row r="18" spans="1:20" s="18" customFormat="1" ht="15" customHeight="1" x14ac:dyDescent="0.2">
      <c r="A18" s="31"/>
      <c r="B18" s="26" t="s">
        <v>11</v>
      </c>
      <c r="C18" s="32"/>
      <c r="D18" s="32"/>
      <c r="E18" s="120"/>
      <c r="F18" s="120"/>
      <c r="G18" s="120"/>
      <c r="H18" s="120"/>
      <c r="I18" s="120"/>
      <c r="J18" s="120"/>
      <c r="K18" s="120"/>
      <c r="L18" s="120"/>
      <c r="M18" s="120"/>
      <c r="N18" s="119"/>
      <c r="S18" s="102"/>
      <c r="T18" s="102"/>
    </row>
    <row r="19" spans="1:20" s="18" customFormat="1" ht="3.75" customHeight="1" x14ac:dyDescent="0.2">
      <c r="A19" s="28"/>
      <c r="B19" s="29"/>
      <c r="C19" s="29"/>
      <c r="D19" s="29"/>
      <c r="E19" s="29"/>
      <c r="F19" s="30"/>
      <c r="G19" s="29"/>
      <c r="H19" s="29"/>
      <c r="I19" s="29"/>
      <c r="J19" s="29"/>
      <c r="K19" s="29"/>
      <c r="L19" s="29"/>
      <c r="M19" s="29"/>
      <c r="N19" s="118"/>
      <c r="S19" s="102"/>
      <c r="T19" s="102"/>
    </row>
    <row r="20" spans="1:20" s="18" customFormat="1" ht="12.75" x14ac:dyDescent="0.2">
      <c r="A20" s="31"/>
      <c r="B20" s="34" t="s">
        <v>12</v>
      </c>
      <c r="C20" s="32"/>
      <c r="D20" s="32"/>
      <c r="E20" s="32"/>
      <c r="F20" s="33"/>
      <c r="G20" s="32"/>
      <c r="H20" s="32"/>
      <c r="I20" s="32"/>
      <c r="J20" s="32"/>
      <c r="K20" s="32"/>
      <c r="L20" s="32"/>
      <c r="M20" s="32"/>
      <c r="N20" s="119"/>
      <c r="S20" s="102"/>
      <c r="T20" s="102"/>
    </row>
    <row r="21" spans="1:20" s="105" customFormat="1" ht="15" customHeight="1" x14ac:dyDescent="0.2">
      <c r="A21" s="36"/>
      <c r="B21" s="22" t="s">
        <v>13</v>
      </c>
      <c r="C21" s="37"/>
      <c r="D21" s="37"/>
      <c r="E21" s="37"/>
      <c r="F21" s="38"/>
      <c r="G21" s="37"/>
      <c r="H21" s="37"/>
      <c r="I21" s="37"/>
      <c r="J21" s="37"/>
      <c r="K21" s="37"/>
      <c r="L21" s="37"/>
      <c r="M21" s="37"/>
      <c r="N21" s="121"/>
      <c r="S21" s="109"/>
      <c r="T21" s="109"/>
    </row>
    <row r="22" spans="1:20" s="105" customFormat="1" ht="4.5" customHeight="1" x14ac:dyDescent="0.2">
      <c r="A22" s="39"/>
      <c r="B22" s="40"/>
      <c r="C22" s="15"/>
      <c r="D22" s="15"/>
      <c r="E22" s="15"/>
      <c r="F22" s="41"/>
      <c r="G22" s="15"/>
      <c r="H22" s="15"/>
      <c r="I22" s="15"/>
      <c r="J22" s="15"/>
      <c r="K22" s="15"/>
      <c r="L22" s="15"/>
      <c r="M22" s="15"/>
      <c r="N22" s="104"/>
      <c r="S22" s="109"/>
      <c r="T22" s="109"/>
    </row>
    <row r="23" spans="1:20" s="91" customFormat="1" ht="15" customHeight="1" x14ac:dyDescent="0.2">
      <c r="A23" s="25"/>
      <c r="B23" s="42"/>
      <c r="C23" s="26" t="s">
        <v>14</v>
      </c>
      <c r="D23" s="26"/>
      <c r="E23" s="43"/>
      <c r="F23" s="35"/>
      <c r="G23" s="26" t="s">
        <v>15</v>
      </c>
      <c r="H23" s="26"/>
      <c r="I23" s="26"/>
      <c r="J23" s="26"/>
      <c r="K23" s="62" t="s">
        <v>62</v>
      </c>
      <c r="L23" s="122"/>
      <c r="M23" s="123"/>
      <c r="N23" s="116"/>
      <c r="S23" s="117"/>
      <c r="T23" s="117"/>
    </row>
    <row r="24" spans="1:20" s="18" customFormat="1" ht="4.5" customHeight="1" x14ac:dyDescent="0.2">
      <c r="A24" s="31"/>
      <c r="B24" s="32"/>
      <c r="C24" s="32"/>
      <c r="D24" s="32"/>
      <c r="E24" s="32"/>
      <c r="F24" s="33"/>
      <c r="G24" s="32"/>
      <c r="H24" s="32"/>
      <c r="I24" s="32"/>
      <c r="J24" s="32"/>
      <c r="K24" s="32"/>
      <c r="L24" s="32"/>
      <c r="M24" s="32"/>
      <c r="N24" s="119"/>
      <c r="S24" s="102"/>
      <c r="T24" s="102"/>
    </row>
    <row r="25" spans="1:20" s="91" customFormat="1" ht="15" customHeight="1" x14ac:dyDescent="0.2">
      <c r="A25" s="25"/>
      <c r="B25" s="42"/>
      <c r="C25" s="26" t="s">
        <v>16</v>
      </c>
      <c r="D25" s="26"/>
      <c r="E25" s="43"/>
      <c r="F25" s="35"/>
      <c r="G25" s="26" t="s">
        <v>17</v>
      </c>
      <c r="H25" s="26"/>
      <c r="I25" s="26"/>
      <c r="J25" s="26"/>
      <c r="K25" s="26"/>
      <c r="L25" s="26"/>
      <c r="M25" s="26"/>
      <c r="N25" s="116"/>
      <c r="S25" s="117"/>
      <c r="T25" s="117"/>
    </row>
    <row r="26" spans="1:20" s="18" customFormat="1" ht="4.5" customHeight="1" x14ac:dyDescent="0.2">
      <c r="A26" s="31"/>
      <c r="B26" s="29"/>
      <c r="C26" s="29"/>
      <c r="D26" s="29"/>
      <c r="E26" s="29"/>
      <c r="F26" s="30"/>
      <c r="G26" s="29"/>
      <c r="H26" s="29"/>
      <c r="I26" s="29"/>
      <c r="J26" s="29"/>
      <c r="K26" s="29"/>
      <c r="L26" s="29"/>
      <c r="M26" s="29"/>
      <c r="N26" s="118"/>
      <c r="S26" s="102"/>
      <c r="T26" s="102"/>
    </row>
    <row r="27" spans="1:20" s="18" customFormat="1" ht="3.75" customHeight="1" x14ac:dyDescent="0.2">
      <c r="A27" s="31"/>
      <c r="B27" s="32"/>
      <c r="C27" s="32"/>
      <c r="D27" s="32"/>
      <c r="E27" s="32"/>
      <c r="F27" s="33"/>
      <c r="G27" s="32"/>
      <c r="H27" s="32"/>
      <c r="I27" s="32"/>
      <c r="J27" s="32"/>
      <c r="K27" s="32"/>
      <c r="L27" s="32"/>
      <c r="M27" s="32"/>
      <c r="N27" s="119"/>
      <c r="S27" s="102"/>
      <c r="T27" s="102"/>
    </row>
    <row r="28" spans="1:20" s="18" customFormat="1" ht="12.75" x14ac:dyDescent="0.2">
      <c r="A28" s="31"/>
      <c r="B28" s="40" t="s">
        <v>18</v>
      </c>
      <c r="C28" s="32"/>
      <c r="D28" s="32"/>
      <c r="E28" s="32"/>
      <c r="F28" s="33"/>
      <c r="G28" s="32"/>
      <c r="H28" s="32"/>
      <c r="I28" s="32"/>
      <c r="J28" s="32"/>
      <c r="K28" s="32"/>
      <c r="L28" s="32"/>
      <c r="M28" s="32"/>
      <c r="N28" s="119"/>
      <c r="S28" s="102"/>
      <c r="T28" s="102"/>
    </row>
    <row r="29" spans="1:20" s="91" customFormat="1" ht="15" customHeight="1" x14ac:dyDescent="0.2">
      <c r="A29" s="25"/>
      <c r="B29" s="42"/>
      <c r="C29" s="26" t="s">
        <v>19</v>
      </c>
      <c r="D29" s="26"/>
      <c r="E29" s="44">
        <v>38</v>
      </c>
      <c r="F29" s="35"/>
      <c r="G29" s="26" t="s">
        <v>20</v>
      </c>
      <c r="H29" s="26"/>
      <c r="I29" s="26"/>
      <c r="J29" s="26"/>
      <c r="K29" s="26"/>
      <c r="L29" s="26"/>
      <c r="M29" s="26"/>
      <c r="N29" s="116"/>
      <c r="S29" s="117"/>
      <c r="T29" s="117"/>
    </row>
    <row r="30" spans="1:20" s="18" customFormat="1" ht="4.5" customHeight="1" x14ac:dyDescent="0.2">
      <c r="A30" s="28"/>
      <c r="B30" s="29"/>
      <c r="C30" s="29"/>
      <c r="D30" s="29"/>
      <c r="E30" s="29"/>
      <c r="F30" s="30"/>
      <c r="G30" s="29"/>
      <c r="H30" s="29"/>
      <c r="I30" s="29"/>
      <c r="J30" s="29"/>
      <c r="K30" s="29"/>
      <c r="L30" s="29"/>
      <c r="M30" s="29"/>
      <c r="N30" s="118"/>
      <c r="S30" s="102"/>
      <c r="T30" s="102"/>
    </row>
    <row r="31" spans="1:20" s="32" customFormat="1" ht="12.75" x14ac:dyDescent="0.2">
      <c r="A31" s="31"/>
      <c r="B31" s="34" t="s">
        <v>21</v>
      </c>
      <c r="F31" s="33"/>
      <c r="N31" s="119"/>
      <c r="S31" s="124"/>
      <c r="T31" s="124"/>
    </row>
    <row r="32" spans="1:20" s="105" customFormat="1" ht="15" customHeight="1" x14ac:dyDescent="0.2">
      <c r="A32" s="36"/>
      <c r="B32" s="22" t="s">
        <v>22</v>
      </c>
      <c r="C32" s="37"/>
      <c r="D32" s="37"/>
      <c r="E32" s="37"/>
      <c r="F32" s="38"/>
      <c r="G32" s="37"/>
      <c r="H32" s="37"/>
      <c r="I32" s="37"/>
      <c r="J32" s="37"/>
      <c r="K32" s="37"/>
      <c r="L32" s="37"/>
      <c r="M32" s="37"/>
      <c r="N32" s="121"/>
      <c r="S32" s="109"/>
      <c r="T32" s="109"/>
    </row>
    <row r="33" spans="1:21" s="105" customFormat="1" ht="3.75" customHeight="1" x14ac:dyDescent="0.2">
      <c r="A33" s="39"/>
      <c r="B33" s="15"/>
      <c r="C33" s="15"/>
      <c r="D33" s="15"/>
      <c r="E33" s="15"/>
      <c r="F33" s="41"/>
      <c r="G33" s="15"/>
      <c r="H33" s="15"/>
      <c r="I33" s="15"/>
      <c r="J33" s="15"/>
      <c r="K33" s="15"/>
      <c r="L33" s="15"/>
      <c r="M33" s="15"/>
      <c r="N33" s="104"/>
      <c r="S33" s="109"/>
      <c r="T33" s="109"/>
    </row>
    <row r="34" spans="1:21" s="18" customFormat="1" ht="12.75" x14ac:dyDescent="0.2">
      <c r="A34" s="31"/>
      <c r="B34" s="32"/>
      <c r="C34" s="32"/>
      <c r="D34" s="45" t="s">
        <v>23</v>
      </c>
      <c r="E34" s="46"/>
      <c r="F34" s="47"/>
      <c r="G34" s="46"/>
      <c r="H34" s="32"/>
      <c r="I34" s="46"/>
      <c r="J34" s="32"/>
      <c r="K34" s="46"/>
      <c r="L34" s="32"/>
      <c r="M34" s="125" t="s">
        <v>63</v>
      </c>
      <c r="N34" s="119"/>
      <c r="S34" s="102"/>
      <c r="T34" s="102"/>
    </row>
    <row r="35" spans="1:21" s="91" customFormat="1" ht="11.25" x14ac:dyDescent="0.2">
      <c r="A35" s="25"/>
      <c r="B35" s="26" t="s">
        <v>8</v>
      </c>
      <c r="C35" s="26"/>
      <c r="D35" s="26"/>
      <c r="E35" s="44"/>
      <c r="F35" s="35"/>
      <c r="G35" s="48"/>
      <c r="H35" s="26"/>
      <c r="I35" s="48"/>
      <c r="J35" s="26"/>
      <c r="K35" s="48"/>
      <c r="L35" s="26"/>
      <c r="M35" s="126"/>
      <c r="N35" s="116"/>
      <c r="S35" s="117"/>
      <c r="T35" s="117"/>
    </row>
    <row r="36" spans="1:21" s="91" customFormat="1" ht="11.25" x14ac:dyDescent="0.2">
      <c r="A36" s="25"/>
      <c r="B36" s="26" t="s">
        <v>24</v>
      </c>
      <c r="C36" s="26"/>
      <c r="D36" s="26"/>
      <c r="E36" s="44"/>
      <c r="F36" s="35"/>
      <c r="G36" s="48"/>
      <c r="H36" s="26"/>
      <c r="I36" s="48"/>
      <c r="J36" s="26"/>
      <c r="K36" s="48"/>
      <c r="L36" s="26"/>
      <c r="M36" s="127"/>
      <c r="N36" s="116"/>
      <c r="S36" s="117"/>
      <c r="T36" s="117"/>
    </row>
    <row r="37" spans="1:21" ht="3.75" customHeight="1" x14ac:dyDescent="0.25">
      <c r="A37" s="49"/>
      <c r="B37" s="50"/>
      <c r="C37" s="50"/>
      <c r="D37" s="50"/>
      <c r="E37" s="51"/>
      <c r="F37" s="52"/>
      <c r="G37" s="50"/>
      <c r="H37" s="50"/>
      <c r="I37" s="50"/>
      <c r="J37" s="148"/>
      <c r="K37" s="148"/>
      <c r="L37" s="148"/>
      <c r="M37" s="148"/>
      <c r="N37" s="149"/>
    </row>
    <row r="38" spans="1:21" ht="3.75" customHeight="1" x14ac:dyDescent="0.25">
      <c r="A38" s="25"/>
      <c r="B38" s="26"/>
      <c r="C38" s="26"/>
      <c r="D38" s="26"/>
      <c r="E38" s="26"/>
      <c r="F38" s="35"/>
      <c r="G38" s="26"/>
      <c r="H38" s="26"/>
      <c r="I38" s="26"/>
      <c r="J38" s="148"/>
      <c r="K38" s="148"/>
      <c r="L38" s="148"/>
      <c r="M38" s="148"/>
      <c r="N38" s="149"/>
    </row>
    <row r="39" spans="1:21" x14ac:dyDescent="0.25">
      <c r="A39" s="39"/>
      <c r="B39" s="40" t="s">
        <v>25</v>
      </c>
      <c r="C39" s="15"/>
      <c r="D39" s="15"/>
      <c r="E39" s="53"/>
      <c r="F39" s="41"/>
      <c r="G39" s="15"/>
      <c r="H39" s="15"/>
      <c r="I39" s="15"/>
      <c r="J39" s="148"/>
      <c r="K39" s="148"/>
      <c r="L39" s="148"/>
      <c r="M39" s="148"/>
      <c r="N39" s="149"/>
      <c r="R39" s="105"/>
      <c r="S39" s="128">
        <f>E29/40</f>
        <v>0.95</v>
      </c>
      <c r="T39" s="128">
        <v>1</v>
      </c>
      <c r="U39" s="105"/>
    </row>
    <row r="40" spans="1:21" ht="3.75" customHeight="1" x14ac:dyDescent="0.25">
      <c r="A40" s="25"/>
      <c r="B40" s="26"/>
      <c r="C40" s="26"/>
      <c r="D40" s="26"/>
      <c r="E40" s="26"/>
      <c r="F40" s="35"/>
      <c r="G40" s="26"/>
      <c r="H40" s="26"/>
      <c r="I40" s="26"/>
      <c r="J40" s="148"/>
      <c r="K40" s="148"/>
      <c r="L40" s="148"/>
      <c r="M40" s="148"/>
      <c r="N40" s="149"/>
      <c r="R40" s="91"/>
      <c r="S40" s="128"/>
      <c r="T40" s="128"/>
      <c r="U40" s="91"/>
    </row>
    <row r="41" spans="1:21" x14ac:dyDescent="0.25">
      <c r="A41" s="25"/>
      <c r="B41" s="26" t="s">
        <v>26</v>
      </c>
      <c r="C41" s="26"/>
      <c r="D41" s="26"/>
      <c r="E41" s="54"/>
      <c r="F41" s="55" t="s">
        <v>27</v>
      </c>
      <c r="G41" s="54"/>
      <c r="H41" s="56" t="s">
        <v>27</v>
      </c>
      <c r="I41" s="54"/>
      <c r="J41" s="55" t="s">
        <v>27</v>
      </c>
      <c r="K41" s="54"/>
      <c r="L41" s="56" t="s">
        <v>27</v>
      </c>
      <c r="M41" s="131">
        <f>E29/38</f>
        <v>1</v>
      </c>
      <c r="N41" s="149"/>
      <c r="R41" s="91"/>
      <c r="S41" s="128"/>
      <c r="T41" s="128"/>
      <c r="U41" s="91"/>
    </row>
    <row r="42" spans="1:21" x14ac:dyDescent="0.25">
      <c r="A42" s="25"/>
      <c r="B42" s="57" t="s">
        <v>28</v>
      </c>
      <c r="C42" s="57"/>
      <c r="D42" s="58"/>
      <c r="E42" s="54"/>
      <c r="F42" s="55" t="s">
        <v>27</v>
      </c>
      <c r="G42" s="54"/>
      <c r="H42" s="55" t="s">
        <v>27</v>
      </c>
      <c r="I42" s="54"/>
      <c r="J42" s="55" t="s">
        <v>27</v>
      </c>
      <c r="K42" s="54"/>
      <c r="L42" s="55" t="s">
        <v>27</v>
      </c>
      <c r="M42" s="132"/>
      <c r="N42" s="149"/>
      <c r="R42" s="91"/>
      <c r="S42" s="129" t="s">
        <v>64</v>
      </c>
      <c r="T42" s="129"/>
      <c r="U42" s="91" t="s">
        <v>65</v>
      </c>
    </row>
    <row r="43" spans="1:21" x14ac:dyDescent="0.25">
      <c r="A43" s="25"/>
      <c r="B43" s="59" t="s">
        <v>29</v>
      </c>
      <c r="C43" s="59"/>
      <c r="D43" s="60"/>
      <c r="E43" s="54"/>
      <c r="F43" s="55" t="s">
        <v>27</v>
      </c>
      <c r="G43" s="54"/>
      <c r="H43" s="55" t="s">
        <v>27</v>
      </c>
      <c r="I43" s="54"/>
      <c r="J43" s="55" t="s">
        <v>27</v>
      </c>
      <c r="K43" s="54"/>
      <c r="L43" s="55" t="s">
        <v>27</v>
      </c>
      <c r="M43" s="132"/>
      <c r="N43" s="149"/>
      <c r="R43" s="91" t="s">
        <v>66</v>
      </c>
      <c r="S43" s="117">
        <f>(E41*E66+G41*G66+I41*I66+K41*K66)</f>
        <v>0</v>
      </c>
      <c r="T43" s="117">
        <f>S43/S39</f>
        <v>0</v>
      </c>
      <c r="U43" s="91"/>
    </row>
    <row r="44" spans="1:21" x14ac:dyDescent="0.25">
      <c r="A44" s="61"/>
      <c r="B44" s="62"/>
      <c r="C44" s="63"/>
      <c r="D44" s="62" t="s">
        <v>30</v>
      </c>
      <c r="E44" s="64">
        <f>SUM(E41:E43)</f>
        <v>0</v>
      </c>
      <c r="F44" s="65" t="s">
        <v>27</v>
      </c>
      <c r="G44" s="64">
        <f>SUM(G41:G43)</f>
        <v>0</v>
      </c>
      <c r="H44" s="66" t="s">
        <v>27</v>
      </c>
      <c r="I44" s="64">
        <f>SUM(I41:I43)</f>
        <v>0</v>
      </c>
      <c r="J44" s="65" t="s">
        <v>27</v>
      </c>
      <c r="K44" s="64">
        <f>SUM(K41:K43)</f>
        <v>0</v>
      </c>
      <c r="L44" s="84" t="s">
        <v>27</v>
      </c>
      <c r="M44" s="148"/>
      <c r="N44" s="149"/>
      <c r="R44" s="91" t="s">
        <v>67</v>
      </c>
      <c r="S44" s="117">
        <f>E70</f>
        <v>0</v>
      </c>
      <c r="T44" s="117">
        <f>S44/S39</f>
        <v>0</v>
      </c>
      <c r="U44" s="91"/>
    </row>
    <row r="45" spans="1:21" x14ac:dyDescent="0.25">
      <c r="A45" s="61"/>
      <c r="B45" s="62"/>
      <c r="C45" s="63"/>
      <c r="D45" s="62" t="s">
        <v>31</v>
      </c>
      <c r="E45" s="67"/>
      <c r="F45" s="65" t="s">
        <v>27</v>
      </c>
      <c r="G45" s="68"/>
      <c r="H45" s="65" t="s">
        <v>27</v>
      </c>
      <c r="I45" s="68"/>
      <c r="J45" s="65" t="s">
        <v>27</v>
      </c>
      <c r="K45" s="68"/>
      <c r="L45" s="84" t="s">
        <v>27</v>
      </c>
      <c r="M45" s="148"/>
      <c r="N45" s="149"/>
      <c r="R45" s="91"/>
      <c r="S45" s="117"/>
      <c r="T45" s="117"/>
      <c r="U45" s="91"/>
    </row>
    <row r="46" spans="1:21" ht="11.25" customHeight="1" x14ac:dyDescent="0.25">
      <c r="A46" s="25"/>
      <c r="B46" s="26"/>
      <c r="C46" s="26"/>
      <c r="D46" s="26"/>
      <c r="E46" s="69"/>
      <c r="F46" s="70"/>
      <c r="G46" s="71"/>
      <c r="H46" s="72"/>
      <c r="I46" s="71"/>
      <c r="J46" s="70"/>
      <c r="K46" s="71"/>
      <c r="L46" s="72"/>
      <c r="M46" s="148"/>
      <c r="N46" s="149"/>
      <c r="R46" s="91" t="s">
        <v>68</v>
      </c>
      <c r="S46" s="117">
        <f>S43+S44</f>
        <v>0</v>
      </c>
      <c r="T46" s="117">
        <f>T43+T44</f>
        <v>0</v>
      </c>
      <c r="U46" s="91"/>
    </row>
    <row r="47" spans="1:21" x14ac:dyDescent="0.25">
      <c r="A47" s="39"/>
      <c r="B47" s="40" t="s">
        <v>32</v>
      </c>
      <c r="C47" s="15"/>
      <c r="D47" s="15"/>
      <c r="E47" s="73"/>
      <c r="F47" s="74"/>
      <c r="G47" s="73"/>
      <c r="H47" s="75"/>
      <c r="I47" s="73"/>
      <c r="J47" s="74"/>
      <c r="K47" s="73"/>
      <c r="L47" s="75"/>
      <c r="M47" s="148"/>
      <c r="N47" s="149"/>
      <c r="R47" s="105" t="s">
        <v>69</v>
      </c>
      <c r="S47" s="109">
        <v>66150</v>
      </c>
      <c r="T47" s="109">
        <v>66150</v>
      </c>
      <c r="U47" s="117">
        <v>96600</v>
      </c>
    </row>
    <row r="48" spans="1:21" ht="3.75" customHeight="1" x14ac:dyDescent="0.25">
      <c r="A48" s="25"/>
      <c r="B48" s="26"/>
      <c r="C48" s="26"/>
      <c r="D48" s="26"/>
      <c r="E48" s="71"/>
      <c r="F48" s="70"/>
      <c r="G48" s="71"/>
      <c r="H48" s="72"/>
      <c r="I48" s="71"/>
      <c r="J48" s="70"/>
      <c r="K48" s="71"/>
      <c r="L48" s="72"/>
      <c r="M48" s="148"/>
      <c r="N48" s="149"/>
      <c r="R48" s="91"/>
      <c r="S48" s="117"/>
      <c r="T48" s="117"/>
      <c r="U48" s="91"/>
    </row>
    <row r="49" spans="1:21" s="91" customFormat="1" ht="15" customHeight="1" x14ac:dyDescent="0.2">
      <c r="A49" s="25"/>
      <c r="B49" s="26" t="s">
        <v>33</v>
      </c>
      <c r="C49" s="26"/>
      <c r="D49" s="26"/>
      <c r="E49" s="153">
        <f>IF(E29=0,0,IF(E41/E29*38&gt;S52,(S52/38*E29+E42+E43)*M49,E45*M49))</f>
        <v>0</v>
      </c>
      <c r="F49" s="154" t="s">
        <v>27</v>
      </c>
      <c r="G49" s="153">
        <f>IF(E29=0,0,IF(G41/E29*38&gt;S52,(S52/38*E29+G42+G43)*M49,G45*M49))</f>
        <v>0</v>
      </c>
      <c r="H49" s="155" t="s">
        <v>27</v>
      </c>
      <c r="I49" s="153">
        <f>IF(E29=0,0,IF(I41/E29*38&gt;S52,(S52/38*E29+I42+I43)*M49,I45*M49))</f>
        <v>0</v>
      </c>
      <c r="J49" s="156" t="s">
        <v>27</v>
      </c>
      <c r="K49" s="153">
        <f>IF(E29=0,0,IF(K41/E29*38&gt;S52,(S52/38*E29+K42+K43)*M49,K45*M49))</f>
        <v>0</v>
      </c>
      <c r="L49" s="86" t="s">
        <v>27</v>
      </c>
      <c r="M49" s="133">
        <v>1.2999999999999999E-2</v>
      </c>
      <c r="N49" s="116"/>
      <c r="R49" s="91" t="s">
        <v>70</v>
      </c>
      <c r="S49" s="117">
        <f>S46-S47</f>
        <v>-66150</v>
      </c>
      <c r="T49" s="117">
        <f>T46-T47</f>
        <v>-66150</v>
      </c>
    </row>
    <row r="50" spans="1:21" s="91" customFormat="1" ht="15" customHeight="1" x14ac:dyDescent="0.2">
      <c r="A50" s="25"/>
      <c r="B50" s="26" t="s">
        <v>34</v>
      </c>
      <c r="C50" s="26"/>
      <c r="D50" s="26"/>
      <c r="E50" s="153">
        <f>IF(E29=0,0,IF(E41/E29*38&gt;U52,(U52/38*E29+E42+E43)*M50,E45*M50))</f>
        <v>0</v>
      </c>
      <c r="F50" s="154" t="s">
        <v>27</v>
      </c>
      <c r="G50" s="153">
        <f>IF(E29=0,0,IF(G41/E29*38&gt;U52,(U52/38*E29+G42+G43)*M50,G45*M50))</f>
        <v>0</v>
      </c>
      <c r="H50" s="155" t="s">
        <v>27</v>
      </c>
      <c r="I50" s="153">
        <f>IF(E29=0,0,IF(I41/E29*38&gt;U52,(U52/38*E29+I42+I43)*M50,I45*M50))</f>
        <v>0</v>
      </c>
      <c r="J50" s="156" t="s">
        <v>27</v>
      </c>
      <c r="K50" s="153">
        <f>IF(E29=0,0,IF(K41/E29*38&gt;T52,(T52/38*E29+K42+K43)*M50,K45*M50))</f>
        <v>0</v>
      </c>
      <c r="L50" s="86" t="s">
        <v>27</v>
      </c>
      <c r="M50" s="133">
        <v>9.2999999999999999E-2</v>
      </c>
      <c r="N50" s="116"/>
      <c r="R50" s="91" t="s">
        <v>71</v>
      </c>
      <c r="S50" s="117">
        <f>S44-S49</f>
        <v>66150</v>
      </c>
      <c r="T50" s="117">
        <f>T44-T49</f>
        <v>66150</v>
      </c>
    </row>
    <row r="51" spans="1:21" s="91" customFormat="1" ht="15" customHeight="1" x14ac:dyDescent="0.2">
      <c r="A51" s="25"/>
      <c r="B51" s="26" t="s">
        <v>35</v>
      </c>
      <c r="C51" s="26"/>
      <c r="D51" s="26"/>
      <c r="E51" s="153">
        <f>IF(E29=0,0,IF(E41/E29*38&gt;U52,(U52/38*E29+E42+E43)*M51,E45*M51))</f>
        <v>0</v>
      </c>
      <c r="F51" s="154" t="s">
        <v>27</v>
      </c>
      <c r="G51" s="153">
        <f>IF(E29=0,0,IF(G41/E29*38&gt;U52,(U52/38*E29+G42+G43)*M51,G45*M51))</f>
        <v>0</v>
      </c>
      <c r="H51" s="155" t="s">
        <v>27</v>
      </c>
      <c r="I51" s="153">
        <f>IF(E29=0,0,IF(I41/E29*38&gt;U52,(U52/38*E29+I42+I43)*M51,I45*M51))</f>
        <v>0</v>
      </c>
      <c r="J51" s="156" t="s">
        <v>27</v>
      </c>
      <c r="K51" s="153">
        <f>IF(E29=0,0,IF(K41/E29*38&gt;T52,(T52/38*E29+K42+K43)*M51,K45*M51))</f>
        <v>0</v>
      </c>
      <c r="L51" s="86" t="s">
        <v>27</v>
      </c>
      <c r="M51" s="133">
        <v>1.2999999999999999E-2</v>
      </c>
      <c r="N51" s="116"/>
      <c r="R51" s="91" t="s">
        <v>72</v>
      </c>
      <c r="S51" s="130">
        <f>M71-M49-M52-M53</f>
        <v>0.106</v>
      </c>
      <c r="T51" s="130">
        <f>M71-M49-M52-M53</f>
        <v>0.106</v>
      </c>
    </row>
    <row r="52" spans="1:21" s="91" customFormat="1" ht="15" customHeight="1" x14ac:dyDescent="0.2">
      <c r="A52" s="25"/>
      <c r="B52" s="26" t="s">
        <v>36</v>
      </c>
      <c r="C52" s="26"/>
      <c r="D52" s="26"/>
      <c r="E52" s="153">
        <f>IF(E29=0,0,IF(E41/E29*38&gt;S52,(S52/38*E29+E42+E43)*M52,E45*M52))</f>
        <v>0</v>
      </c>
      <c r="F52" s="154" t="s">
        <v>27</v>
      </c>
      <c r="G52" s="153">
        <f>IF(E29=0,0,IF(G41/E29*38&gt;S52,(S52/38*E29+G42+G43)*M52,G45*M52))</f>
        <v>0</v>
      </c>
      <c r="H52" s="155" t="s">
        <v>27</v>
      </c>
      <c r="I52" s="153">
        <f>IF(E29=0,0,IF(I41/E29*38&gt;S52,(S52/38*E29+I42+I43)*M52,I45*M52))</f>
        <v>0</v>
      </c>
      <c r="J52" s="156" t="s">
        <v>27</v>
      </c>
      <c r="K52" s="153">
        <f>IF(E29=0,0,IF(K41/E29*38&gt;S52,(S52/38*E29+K42+K43)*M52,K45*M52))</f>
        <v>0</v>
      </c>
      <c r="L52" s="86" t="s">
        <v>27</v>
      </c>
      <c r="M52" s="133">
        <v>7.2999999999999995E-2</v>
      </c>
      <c r="N52" s="116"/>
      <c r="R52" s="91" t="s">
        <v>73</v>
      </c>
      <c r="S52" s="117">
        <v>5512.5</v>
      </c>
      <c r="T52" s="117">
        <v>5512.5</v>
      </c>
      <c r="U52" s="117">
        <v>8050</v>
      </c>
    </row>
    <row r="53" spans="1:21" s="91" customFormat="1" ht="15" customHeight="1" x14ac:dyDescent="0.2">
      <c r="A53" s="25"/>
      <c r="B53" s="76" t="s">
        <v>37</v>
      </c>
      <c r="C53" s="26"/>
      <c r="D53" s="26"/>
      <c r="E53" s="153">
        <f>IF(E29=0,0,IF(E41/E29*38&gt;S52,(S52/38*E29+E42+E43)*M53,E45*M53))</f>
        <v>0</v>
      </c>
      <c r="F53" s="154" t="s">
        <v>27</v>
      </c>
      <c r="G53" s="153">
        <f>IF(E29=0,0,IF(G41/E29*38&gt;S52,(S52/38*E29+G42+G43)*M53,G45*M53))</f>
        <v>0</v>
      </c>
      <c r="H53" s="155" t="s">
        <v>27</v>
      </c>
      <c r="I53" s="153">
        <f>IF(E29=0,0,IF(I41/E29*38&gt;S52,(S52/38*E29+I42+I43)*M53,I45*M53))</f>
        <v>0</v>
      </c>
      <c r="J53" s="156" t="s">
        <v>27</v>
      </c>
      <c r="K53" s="153">
        <f>IF(E29=0,0,IF(K41/E29*38&gt;S52,(S52/38*E29+K42+K43)*M53,K45*M53))</f>
        <v>0</v>
      </c>
      <c r="L53" s="86" t="s">
        <v>27</v>
      </c>
      <c r="M53" s="133"/>
      <c r="N53" s="116"/>
    </row>
    <row r="54" spans="1:21" s="91" customFormat="1" ht="15" customHeight="1" x14ac:dyDescent="0.2">
      <c r="A54" s="25"/>
      <c r="B54" s="63"/>
      <c r="C54" s="63"/>
      <c r="D54" s="62" t="s">
        <v>30</v>
      </c>
      <c r="E54" s="77">
        <f>SUM(E49:E53)</f>
        <v>0</v>
      </c>
      <c r="F54" s="55" t="s">
        <v>27</v>
      </c>
      <c r="G54" s="77">
        <f>SUM(G49:G53)</f>
        <v>0</v>
      </c>
      <c r="H54" s="56" t="s">
        <v>27</v>
      </c>
      <c r="I54" s="77">
        <f>SUM(I49:I53)</f>
        <v>0</v>
      </c>
      <c r="J54" s="86" t="s">
        <v>27</v>
      </c>
      <c r="K54" s="77">
        <f>SUM(K49:K53)</f>
        <v>0</v>
      </c>
      <c r="L54" s="86" t="s">
        <v>27</v>
      </c>
      <c r="M54" s="76"/>
      <c r="N54" s="116"/>
      <c r="S54" s="117"/>
      <c r="T54" s="117"/>
    </row>
    <row r="55" spans="1:21" s="91" customFormat="1" ht="15" customHeight="1" x14ac:dyDescent="0.2">
      <c r="A55" s="25"/>
      <c r="B55" s="40" t="s">
        <v>38</v>
      </c>
      <c r="C55" s="63"/>
      <c r="D55" s="62"/>
      <c r="E55" s="78"/>
      <c r="F55" s="79"/>
      <c r="G55" s="78"/>
      <c r="H55" s="80"/>
      <c r="I55" s="78"/>
      <c r="J55" s="134"/>
      <c r="K55" s="78"/>
      <c r="L55" s="134"/>
      <c r="M55" s="76"/>
      <c r="N55" s="116"/>
      <c r="S55" s="117"/>
      <c r="T55" s="117"/>
    </row>
    <row r="56" spans="1:21" s="91" customFormat="1" ht="15" customHeight="1" x14ac:dyDescent="0.2">
      <c r="A56" s="25"/>
      <c r="B56" s="26" t="s">
        <v>39</v>
      </c>
      <c r="C56" s="26"/>
      <c r="D56" s="26"/>
      <c r="E56" s="153">
        <f>(E44-E43)*M56</f>
        <v>0</v>
      </c>
      <c r="F56" s="154" t="s">
        <v>27</v>
      </c>
      <c r="G56" s="153">
        <f>(G44-G43)*M56</f>
        <v>0</v>
      </c>
      <c r="H56" s="155" t="s">
        <v>27</v>
      </c>
      <c r="I56" s="153">
        <f>(I44-I43)*M56</f>
        <v>0</v>
      </c>
      <c r="J56" s="156" t="s">
        <v>27</v>
      </c>
      <c r="K56" s="153">
        <f>(K44-K43)*M56</f>
        <v>0</v>
      </c>
      <c r="L56" s="86" t="s">
        <v>27</v>
      </c>
      <c r="M56" s="133"/>
      <c r="N56" s="116"/>
      <c r="S56" s="117"/>
      <c r="T56" s="117"/>
    </row>
    <row r="57" spans="1:21" s="91" customFormat="1" ht="15" customHeight="1" x14ac:dyDescent="0.2">
      <c r="A57" s="25"/>
      <c r="B57" s="59"/>
      <c r="C57" s="59"/>
      <c r="D57" s="60"/>
      <c r="E57" s="153">
        <f>$E$45*M57</f>
        <v>0</v>
      </c>
      <c r="F57" s="154" t="s">
        <v>27</v>
      </c>
      <c r="G57" s="153">
        <f>$G$45*M57</f>
        <v>0</v>
      </c>
      <c r="H57" s="155" t="s">
        <v>27</v>
      </c>
      <c r="I57" s="153">
        <f>$I$45*M57</f>
        <v>0</v>
      </c>
      <c r="J57" s="156" t="s">
        <v>27</v>
      </c>
      <c r="K57" s="153">
        <f>$K$45*M57</f>
        <v>0</v>
      </c>
      <c r="L57" s="86" t="s">
        <v>27</v>
      </c>
      <c r="M57" s="133"/>
      <c r="N57" s="116"/>
      <c r="S57" s="117"/>
      <c r="T57" s="117"/>
    </row>
    <row r="58" spans="1:21" s="91" customFormat="1" ht="15" customHeight="1" x14ac:dyDescent="0.2">
      <c r="A58" s="25"/>
      <c r="B58" s="63"/>
      <c r="C58" s="63"/>
      <c r="D58" s="62" t="s">
        <v>30</v>
      </c>
      <c r="E58" s="77">
        <f>SUM(E56:E57)</f>
        <v>0</v>
      </c>
      <c r="F58" s="55" t="s">
        <v>27</v>
      </c>
      <c r="G58" s="77">
        <f>SUM(G56:G57)</f>
        <v>0</v>
      </c>
      <c r="H58" s="56" t="s">
        <v>27</v>
      </c>
      <c r="I58" s="77">
        <f>SUM(I56:I57)</f>
        <v>0</v>
      </c>
      <c r="J58" s="86" t="s">
        <v>27</v>
      </c>
      <c r="K58" s="77">
        <f>SUM(K56:K57)</f>
        <v>0</v>
      </c>
      <c r="L58" s="86" t="s">
        <v>27</v>
      </c>
      <c r="M58" s="76"/>
      <c r="N58" s="116"/>
      <c r="S58" s="117"/>
      <c r="T58" s="117"/>
    </row>
    <row r="59" spans="1:21" s="91" customFormat="1" ht="15" customHeight="1" x14ac:dyDescent="0.2">
      <c r="A59" s="25"/>
      <c r="B59" s="40" t="s">
        <v>40</v>
      </c>
      <c r="C59" s="63"/>
      <c r="D59" s="62"/>
      <c r="E59" s="78"/>
      <c r="F59" s="79"/>
      <c r="G59" s="78"/>
      <c r="H59" s="80"/>
      <c r="I59" s="78"/>
      <c r="J59" s="134"/>
      <c r="K59" s="78"/>
      <c r="L59" s="134"/>
      <c r="M59" s="76"/>
      <c r="N59" s="116"/>
      <c r="S59" s="117"/>
      <c r="T59" s="117"/>
    </row>
    <row r="60" spans="1:21" s="91" customFormat="1" ht="15" customHeight="1" x14ac:dyDescent="0.2">
      <c r="A60" s="25"/>
      <c r="B60" s="81" t="s">
        <v>41</v>
      </c>
      <c r="C60" s="26"/>
      <c r="D60" s="26"/>
      <c r="E60" s="153">
        <f>$E$45*M60</f>
        <v>0</v>
      </c>
      <c r="F60" s="154" t="s">
        <v>27</v>
      </c>
      <c r="G60" s="153">
        <f>$G$45*M60</f>
        <v>0</v>
      </c>
      <c r="H60" s="155" t="s">
        <v>27</v>
      </c>
      <c r="I60" s="153">
        <f>$I$45*M60</f>
        <v>0</v>
      </c>
      <c r="J60" s="156" t="s">
        <v>27</v>
      </c>
      <c r="K60" s="153">
        <f>$K$45*M60</f>
        <v>0</v>
      </c>
      <c r="L60" s="86" t="s">
        <v>27</v>
      </c>
      <c r="M60" s="133"/>
      <c r="N60" s="116"/>
      <c r="S60" s="117"/>
      <c r="T60" s="117"/>
    </row>
    <row r="61" spans="1:21" s="91" customFormat="1" ht="15" customHeight="1" x14ac:dyDescent="0.2">
      <c r="A61" s="25"/>
      <c r="B61" s="26" t="s">
        <v>42</v>
      </c>
      <c r="C61" s="26"/>
      <c r="D61" s="26"/>
      <c r="E61" s="153">
        <f>$E$45*M61</f>
        <v>0</v>
      </c>
      <c r="F61" s="154" t="s">
        <v>27</v>
      </c>
      <c r="G61" s="153">
        <f>$G$45*M61</f>
        <v>0</v>
      </c>
      <c r="H61" s="155" t="s">
        <v>27</v>
      </c>
      <c r="I61" s="153">
        <f>$I$45*M61</f>
        <v>0</v>
      </c>
      <c r="J61" s="156" t="s">
        <v>27</v>
      </c>
      <c r="K61" s="153">
        <f>$K$45*M61</f>
        <v>0</v>
      </c>
      <c r="L61" s="86" t="s">
        <v>27</v>
      </c>
      <c r="M61" s="133"/>
      <c r="N61" s="116"/>
      <c r="S61" s="117"/>
      <c r="T61" s="117"/>
    </row>
    <row r="62" spans="1:21" s="91" customFormat="1" ht="15" customHeight="1" x14ac:dyDescent="0.2">
      <c r="A62" s="25"/>
      <c r="B62" s="26" t="s">
        <v>43</v>
      </c>
      <c r="C62" s="26"/>
      <c r="D62" s="26"/>
      <c r="E62" s="153">
        <f>$E$45*M62</f>
        <v>0</v>
      </c>
      <c r="F62" s="154" t="s">
        <v>27</v>
      </c>
      <c r="G62" s="153">
        <f>$G$45*M62</f>
        <v>0</v>
      </c>
      <c r="H62" s="155" t="s">
        <v>27</v>
      </c>
      <c r="I62" s="153">
        <f>$I$45*M62</f>
        <v>0</v>
      </c>
      <c r="J62" s="156" t="s">
        <v>27</v>
      </c>
      <c r="K62" s="153">
        <f>$K$45*M62</f>
        <v>0</v>
      </c>
      <c r="L62" s="86" t="s">
        <v>27</v>
      </c>
      <c r="M62" s="133">
        <v>5.9999999999999995E-4</v>
      </c>
      <c r="N62" s="116"/>
      <c r="S62" s="117"/>
      <c r="T62" s="117"/>
    </row>
    <row r="63" spans="1:21" s="91" customFormat="1" ht="15" customHeight="1" x14ac:dyDescent="0.2">
      <c r="A63" s="25"/>
      <c r="B63" s="63"/>
      <c r="C63" s="63"/>
      <c r="D63" s="62" t="s">
        <v>30</v>
      </c>
      <c r="E63" s="77">
        <f>SUM(E60:E62)</f>
        <v>0</v>
      </c>
      <c r="F63" s="55" t="s">
        <v>27</v>
      </c>
      <c r="G63" s="77">
        <f>SUM(G60:G62)</f>
        <v>0</v>
      </c>
      <c r="H63" s="55" t="s">
        <v>27</v>
      </c>
      <c r="I63" s="77">
        <f>SUM(I60:I62)</f>
        <v>0</v>
      </c>
      <c r="J63" s="55" t="s">
        <v>27</v>
      </c>
      <c r="K63" s="77">
        <f>SUM(K60:K62)</f>
        <v>0</v>
      </c>
      <c r="L63" s="55" t="s">
        <v>27</v>
      </c>
      <c r="M63" s="76"/>
      <c r="N63" s="116"/>
      <c r="S63" s="117"/>
      <c r="T63" s="117"/>
    </row>
    <row r="64" spans="1:21" s="137" customFormat="1" ht="15" customHeight="1" x14ac:dyDescent="0.2">
      <c r="A64" s="61"/>
      <c r="B64" s="63" t="s">
        <v>44</v>
      </c>
      <c r="C64" s="63"/>
      <c r="D64" s="63"/>
      <c r="E64" s="64">
        <f>E44+E54+E58+E63</f>
        <v>0</v>
      </c>
      <c r="F64" s="65" t="s">
        <v>27</v>
      </c>
      <c r="G64" s="64">
        <f>G44+G54+G58+G63</f>
        <v>0</v>
      </c>
      <c r="H64" s="66" t="s">
        <v>27</v>
      </c>
      <c r="I64" s="64">
        <f>I44+I54+I58+I63</f>
        <v>0</v>
      </c>
      <c r="J64" s="65" t="s">
        <v>27</v>
      </c>
      <c r="K64" s="64">
        <f>K44+K54+K58+K63</f>
        <v>0</v>
      </c>
      <c r="L64" s="135" t="s">
        <v>27</v>
      </c>
      <c r="M64" s="63"/>
      <c r="N64" s="136"/>
      <c r="R64" s="91"/>
      <c r="S64" s="117"/>
      <c r="T64" s="117"/>
      <c r="U64" s="91"/>
    </row>
    <row r="65" spans="1:21" s="91" customFormat="1" ht="15" customHeight="1" x14ac:dyDescent="0.2">
      <c r="A65" s="25"/>
      <c r="B65" s="40" t="s">
        <v>45</v>
      </c>
      <c r="C65" s="26"/>
      <c r="D65" s="26"/>
      <c r="E65" s="78"/>
      <c r="F65" s="70"/>
      <c r="G65" s="82"/>
      <c r="H65" s="72"/>
      <c r="I65" s="82"/>
      <c r="J65" s="138"/>
      <c r="K65" s="82"/>
      <c r="L65" s="138"/>
      <c r="M65" s="26"/>
      <c r="N65" s="116"/>
      <c r="R65" s="137"/>
      <c r="S65" s="139"/>
      <c r="T65" s="139"/>
      <c r="U65" s="137"/>
    </row>
    <row r="66" spans="1:21" s="91" customFormat="1" ht="15" customHeight="1" x14ac:dyDescent="0.2">
      <c r="A66" s="25"/>
      <c r="B66" s="26" t="s">
        <v>46</v>
      </c>
      <c r="C66" s="26"/>
      <c r="D66" s="26"/>
      <c r="E66" s="83">
        <v>12</v>
      </c>
      <c r="F66" s="70"/>
      <c r="G66" s="83"/>
      <c r="H66" s="72"/>
      <c r="I66" s="83"/>
      <c r="J66" s="140"/>
      <c r="K66" s="83"/>
      <c r="L66" s="140"/>
      <c r="M66" s="26"/>
      <c r="N66" s="116"/>
      <c r="S66" s="117"/>
      <c r="T66" s="117"/>
    </row>
    <row r="67" spans="1:21" s="91" customFormat="1" ht="15" customHeight="1" x14ac:dyDescent="0.2">
      <c r="A67" s="25"/>
      <c r="B67" s="26" t="s">
        <v>47</v>
      </c>
      <c r="C67" s="26"/>
      <c r="D67" s="26"/>
      <c r="E67" s="64">
        <f>E64*E66</f>
        <v>0</v>
      </c>
      <c r="F67" s="84" t="s">
        <v>27</v>
      </c>
      <c r="G67" s="64">
        <f>G64*G66</f>
        <v>0</v>
      </c>
      <c r="H67" s="84" t="s">
        <v>27</v>
      </c>
      <c r="I67" s="64">
        <f>I64*I66</f>
        <v>0</v>
      </c>
      <c r="J67" s="84" t="s">
        <v>27</v>
      </c>
      <c r="K67" s="64">
        <f>K64*K66</f>
        <v>0</v>
      </c>
      <c r="L67" s="84" t="s">
        <v>27</v>
      </c>
      <c r="M67" s="26"/>
      <c r="N67" s="116"/>
      <c r="S67" s="117"/>
      <c r="T67" s="117"/>
    </row>
    <row r="68" spans="1:21" s="91" customFormat="1" ht="5.25" customHeight="1" x14ac:dyDescent="0.2">
      <c r="A68" s="25"/>
      <c r="B68" s="26"/>
      <c r="C68" s="26"/>
      <c r="D68" s="26"/>
      <c r="E68" s="85"/>
      <c r="F68" s="35"/>
      <c r="G68" s="26"/>
      <c r="H68" s="26"/>
      <c r="I68" s="26"/>
      <c r="J68" s="26"/>
      <c r="K68" s="26"/>
      <c r="L68" s="26"/>
      <c r="M68" s="26"/>
      <c r="N68" s="116"/>
      <c r="S68" s="117"/>
      <c r="T68" s="117"/>
    </row>
    <row r="69" spans="1:21" s="137" customFormat="1" ht="12.75" customHeight="1" x14ac:dyDescent="0.2">
      <c r="A69" s="61"/>
      <c r="B69" s="63" t="s">
        <v>48</v>
      </c>
      <c r="C69" s="63"/>
      <c r="D69" s="63"/>
      <c r="E69" s="64">
        <f>E67+G67+I67+K67</f>
        <v>0</v>
      </c>
      <c r="F69" s="86" t="s">
        <v>27</v>
      </c>
      <c r="G69" s="63"/>
      <c r="H69" s="63"/>
      <c r="I69" s="63"/>
      <c r="J69" s="63"/>
      <c r="K69" s="63"/>
      <c r="L69" s="63"/>
      <c r="M69" s="84" t="s">
        <v>74</v>
      </c>
      <c r="N69" s="136"/>
      <c r="R69" s="91"/>
      <c r="S69" s="117"/>
      <c r="T69" s="117"/>
      <c r="U69" s="91"/>
    </row>
    <row r="70" spans="1:21" s="137" customFormat="1" ht="12.75" customHeight="1" x14ac:dyDescent="0.2">
      <c r="A70" s="61"/>
      <c r="B70" s="87" t="s">
        <v>49</v>
      </c>
      <c r="C70" s="87"/>
      <c r="D70" s="88"/>
      <c r="E70" s="54"/>
      <c r="F70" s="86" t="s">
        <v>27</v>
      </c>
      <c r="G70" s="63"/>
      <c r="H70" s="63"/>
      <c r="I70" s="63"/>
      <c r="J70" s="63"/>
      <c r="K70" s="63"/>
      <c r="L70" s="63"/>
      <c r="M70" s="133"/>
      <c r="N70" s="136"/>
      <c r="S70" s="139"/>
      <c r="T70" s="139"/>
    </row>
    <row r="71" spans="1:21" s="137" customFormat="1" ht="12.75" customHeight="1" x14ac:dyDescent="0.2">
      <c r="A71" s="61"/>
      <c r="B71" s="87" t="s">
        <v>50</v>
      </c>
      <c r="C71" s="87"/>
      <c r="D71" s="88"/>
      <c r="E71" s="77">
        <f>IF(T43&gt;T47,S44*S51,IF(T43+T44&gt;T47,T50*M71+T49*S51,S44*M71))</f>
        <v>0</v>
      </c>
      <c r="F71" s="86" t="s">
        <v>27</v>
      </c>
      <c r="G71" s="63"/>
      <c r="H71" s="63"/>
      <c r="I71" s="63"/>
      <c r="J71" s="63"/>
      <c r="K71" s="63"/>
      <c r="L71" s="63"/>
      <c r="M71" s="141">
        <f>SUM(M49:M53)</f>
        <v>0.192</v>
      </c>
      <c r="N71" s="136"/>
      <c r="S71" s="139"/>
      <c r="T71" s="139"/>
    </row>
    <row r="72" spans="1:21" s="91" customFormat="1" ht="12.75" customHeight="1" x14ac:dyDescent="0.2">
      <c r="A72" s="25"/>
      <c r="B72" s="87" t="s">
        <v>51</v>
      </c>
      <c r="C72" s="87"/>
      <c r="D72" s="88"/>
      <c r="E72" s="77">
        <f>$E$70*M72</f>
        <v>0</v>
      </c>
      <c r="F72" s="86" t="s">
        <v>27</v>
      </c>
      <c r="G72" s="89"/>
      <c r="H72" s="26"/>
      <c r="I72" s="26"/>
      <c r="J72" s="26"/>
      <c r="K72" s="26"/>
      <c r="L72" s="26"/>
      <c r="M72" s="141">
        <f>SUM(M56:M57)</f>
        <v>0</v>
      </c>
      <c r="N72" s="116"/>
      <c r="R72" s="137"/>
      <c r="S72" s="139"/>
      <c r="T72" s="139"/>
      <c r="U72" s="137"/>
    </row>
    <row r="73" spans="1:21" s="91" customFormat="1" ht="12.75" customHeight="1" x14ac:dyDescent="0.2">
      <c r="A73" s="25"/>
      <c r="B73" s="87" t="s">
        <v>52</v>
      </c>
      <c r="C73" s="87"/>
      <c r="D73" s="88"/>
      <c r="E73" s="77">
        <f>$E$70*M73</f>
        <v>0</v>
      </c>
      <c r="F73" s="86" t="s">
        <v>27</v>
      </c>
      <c r="G73" s="26"/>
      <c r="H73" s="26"/>
      <c r="I73" s="26"/>
      <c r="J73" s="26"/>
      <c r="K73" s="26"/>
      <c r="L73" s="26"/>
      <c r="M73" s="141">
        <f>M60+M62</f>
        <v>5.9999999999999995E-4</v>
      </c>
      <c r="N73" s="116"/>
      <c r="S73" s="117"/>
      <c r="T73" s="117"/>
    </row>
    <row r="74" spans="1:21" s="91" customFormat="1" ht="12.75" hidden="1" customHeight="1" x14ac:dyDescent="0.2">
      <c r="A74" s="25"/>
      <c r="B74" s="87"/>
      <c r="C74" s="87"/>
      <c r="D74" s="88"/>
      <c r="E74" s="90">
        <f>$E$70*M74</f>
        <v>0</v>
      </c>
      <c r="F74" s="86" t="s">
        <v>27</v>
      </c>
      <c r="G74" s="26"/>
      <c r="H74" s="26"/>
      <c r="I74" s="26"/>
      <c r="J74" s="26"/>
      <c r="K74" s="26"/>
      <c r="L74" s="26"/>
      <c r="M74" s="142"/>
      <c r="N74" s="116"/>
      <c r="S74" s="117"/>
      <c r="T74" s="117"/>
    </row>
    <row r="75" spans="1:21" s="91" customFormat="1" ht="12.75" hidden="1" customHeight="1" x14ac:dyDescent="0.2">
      <c r="A75" s="25"/>
      <c r="B75" s="87"/>
      <c r="C75" s="87"/>
      <c r="D75" s="88"/>
      <c r="E75" s="90">
        <f>$E$70*M75</f>
        <v>0</v>
      </c>
      <c r="F75" s="86" t="s">
        <v>27</v>
      </c>
      <c r="G75" s="26"/>
      <c r="H75" s="26"/>
      <c r="I75" s="26"/>
      <c r="J75" s="26"/>
      <c r="K75" s="26"/>
      <c r="L75" s="26"/>
      <c r="M75" s="142"/>
      <c r="N75" s="116"/>
      <c r="S75" s="117"/>
      <c r="T75" s="117"/>
    </row>
    <row r="76" spans="1:21" s="91" customFormat="1" ht="12.75" customHeight="1" x14ac:dyDescent="0.2">
      <c r="A76" s="25"/>
      <c r="B76" s="87" t="s">
        <v>53</v>
      </c>
      <c r="C76" s="87"/>
      <c r="D76" s="88"/>
      <c r="E76" s="77">
        <f>(E45*E66+G45*G66+I45*I66+K45*K66+E70)*H76*J76/1000</f>
        <v>0</v>
      </c>
      <c r="F76" s="86" t="s">
        <v>27</v>
      </c>
      <c r="G76" s="26" t="s">
        <v>54</v>
      </c>
      <c r="H76" s="92"/>
      <c r="I76" s="26" t="s">
        <v>55</v>
      </c>
      <c r="J76" s="92"/>
      <c r="K76" s="26"/>
      <c r="L76" s="26"/>
      <c r="M76" s="143"/>
      <c r="N76" s="116"/>
      <c r="S76" s="117"/>
      <c r="T76" s="117"/>
    </row>
    <row r="77" spans="1:21" s="91" customFormat="1" ht="12.75" customHeight="1" x14ac:dyDescent="0.2">
      <c r="A77" s="25"/>
      <c r="B77" s="57" t="s">
        <v>56</v>
      </c>
      <c r="C77" s="57"/>
      <c r="D77" s="58"/>
      <c r="E77" s="77">
        <f>(E45*E66+G45*G66+I45*I66+K45*K66+E70)*J77/1000</f>
        <v>0</v>
      </c>
      <c r="F77" s="86" t="s">
        <v>27</v>
      </c>
      <c r="G77" s="26"/>
      <c r="H77" s="26"/>
      <c r="I77" s="26" t="s">
        <v>55</v>
      </c>
      <c r="J77" s="92"/>
      <c r="K77" s="26"/>
      <c r="L77" s="26"/>
      <c r="M77" s="143"/>
      <c r="N77" s="116"/>
      <c r="S77" s="117"/>
      <c r="T77" s="117"/>
    </row>
    <row r="78" spans="1:21" s="91" customFormat="1" ht="12.75" customHeight="1" x14ac:dyDescent="0.2">
      <c r="A78" s="25"/>
      <c r="B78" s="59"/>
      <c r="C78" s="59"/>
      <c r="D78" s="60"/>
      <c r="E78" s="54"/>
      <c r="F78" s="86" t="s">
        <v>27</v>
      </c>
      <c r="G78" s="26"/>
      <c r="H78" s="26"/>
      <c r="I78" s="26"/>
      <c r="J78" s="144"/>
      <c r="K78" s="26"/>
      <c r="L78" s="26"/>
      <c r="M78" s="143"/>
      <c r="N78" s="116"/>
      <c r="S78" s="117"/>
      <c r="T78" s="117"/>
    </row>
    <row r="79" spans="1:21" s="26" customFormat="1" ht="5.25" customHeight="1" thickBot="1" x14ac:dyDescent="0.25">
      <c r="A79" s="25"/>
      <c r="E79" s="85"/>
      <c r="F79" s="35"/>
      <c r="N79" s="116"/>
      <c r="R79" s="91"/>
      <c r="S79" s="117"/>
      <c r="T79" s="117"/>
      <c r="U79" s="91"/>
    </row>
    <row r="80" spans="1:21" s="91" customFormat="1" ht="12.75" customHeight="1" thickBot="1" x14ac:dyDescent="0.25">
      <c r="A80" s="25"/>
      <c r="B80" s="34" t="s">
        <v>57</v>
      </c>
      <c r="C80" s="26"/>
      <c r="D80" s="26"/>
      <c r="E80" s="93">
        <f>SUM(E69:E78)</f>
        <v>0</v>
      </c>
      <c r="F80" s="94" t="s">
        <v>27</v>
      </c>
      <c r="G80" s="95" t="s">
        <v>58</v>
      </c>
      <c r="H80" s="95" t="s">
        <v>59</v>
      </c>
      <c r="I80" s="96">
        <f>E44*E66+G44*G66+I44*I66+K44*K66+E70+E78</f>
        <v>0</v>
      </c>
      <c r="J80" s="145" t="s">
        <v>75</v>
      </c>
      <c r="K80" s="96">
        <f>(E54+E58+E63)*E66+(G54+G58+G63)*G66+(I54+I58+I63)*I66+(K54+K58+K63)*K66+E71+E72+E73</f>
        <v>0</v>
      </c>
      <c r="L80" s="146" t="s">
        <v>76</v>
      </c>
      <c r="M80" s="96">
        <f>E76+E77</f>
        <v>0</v>
      </c>
      <c r="N80" s="116"/>
      <c r="R80" s="26"/>
      <c r="S80" s="85"/>
      <c r="T80" s="85"/>
      <c r="U80" s="26"/>
    </row>
    <row r="81" spans="1:20" s="91" customFormat="1" ht="4.5" customHeight="1" thickBot="1" x14ac:dyDescent="0.25">
      <c r="A81" s="97"/>
      <c r="B81" s="98"/>
      <c r="C81" s="98"/>
      <c r="D81" s="98"/>
      <c r="E81" s="98"/>
      <c r="F81" s="99"/>
      <c r="G81" s="98"/>
      <c r="H81" s="98"/>
      <c r="I81" s="98"/>
      <c r="J81" s="98"/>
      <c r="K81" s="98"/>
      <c r="L81" s="98"/>
      <c r="M81" s="98"/>
      <c r="N81" s="147"/>
      <c r="S81" s="117"/>
      <c r="T81" s="117"/>
    </row>
    <row r="82" spans="1:20" x14ac:dyDescent="0.25">
      <c r="A82" s="91"/>
      <c r="B82" s="91"/>
      <c r="C82" s="91"/>
      <c r="D82" s="91"/>
      <c r="E82" s="91"/>
      <c r="F82" s="100"/>
      <c r="G82" s="91"/>
      <c r="H82" s="91"/>
      <c r="I82" s="91"/>
    </row>
    <row r="83" spans="1:20" x14ac:dyDescent="0.25">
      <c r="A83" s="91"/>
      <c r="B83" s="91"/>
      <c r="C83" s="91"/>
      <c r="D83" s="91"/>
      <c r="E83" s="91"/>
      <c r="F83" s="100"/>
      <c r="G83" s="91"/>
      <c r="H83" s="91"/>
      <c r="I83" s="91"/>
    </row>
    <row r="84" spans="1:20" x14ac:dyDescent="0.25">
      <c r="A84" s="91"/>
      <c r="B84" s="91"/>
      <c r="C84" s="91"/>
      <c r="D84" s="91"/>
      <c r="E84" s="91"/>
      <c r="F84" s="100"/>
      <c r="G84" s="91"/>
      <c r="H84" s="91"/>
      <c r="I84" s="91"/>
    </row>
    <row r="85" spans="1:20" x14ac:dyDescent="0.25">
      <c r="A85" s="91"/>
      <c r="B85" s="91"/>
      <c r="C85" s="91"/>
      <c r="D85" s="91"/>
      <c r="E85" s="91"/>
      <c r="F85" s="100"/>
      <c r="G85" s="91"/>
      <c r="H85" s="91"/>
      <c r="I85" s="91"/>
    </row>
    <row r="86" spans="1:20" x14ac:dyDescent="0.25">
      <c r="A86" s="91"/>
      <c r="B86" s="91"/>
      <c r="C86" s="91"/>
      <c r="D86" s="91"/>
      <c r="E86" s="91"/>
      <c r="F86" s="100"/>
      <c r="G86" s="91"/>
      <c r="H86" s="91"/>
      <c r="I86" s="91"/>
    </row>
    <row r="87" spans="1:20" x14ac:dyDescent="0.25">
      <c r="A87" s="91"/>
      <c r="B87" s="91"/>
      <c r="C87" s="91"/>
      <c r="D87" s="91"/>
      <c r="E87" s="91"/>
      <c r="F87" s="100"/>
      <c r="G87" s="91"/>
      <c r="H87" s="91"/>
      <c r="I87" s="91"/>
    </row>
  </sheetData>
  <sheetProtection password="93DE" sheet="1" objects="1" scenarios="1"/>
  <mergeCells count="26">
    <mergeCell ref="B78:D78"/>
    <mergeCell ref="B72:D72"/>
    <mergeCell ref="B73:D73"/>
    <mergeCell ref="B74:D74"/>
    <mergeCell ref="B75:D75"/>
    <mergeCell ref="B76:D76"/>
    <mergeCell ref="B77:D77"/>
    <mergeCell ref="B42:D42"/>
    <mergeCell ref="S42:T42"/>
    <mergeCell ref="B43:D43"/>
    <mergeCell ref="B57:D57"/>
    <mergeCell ref="B70:D70"/>
    <mergeCell ref="B71:D71"/>
    <mergeCell ref="I16:J16"/>
    <mergeCell ref="E18:M18"/>
    <mergeCell ref="L23:M23"/>
    <mergeCell ref="M34:M36"/>
    <mergeCell ref="S39:S41"/>
    <mergeCell ref="T39:T41"/>
    <mergeCell ref="A3:B3"/>
    <mergeCell ref="C3:F3"/>
    <mergeCell ref="H3:M3"/>
    <mergeCell ref="D5:M5"/>
    <mergeCell ref="D7:M7"/>
    <mergeCell ref="E12:G12"/>
    <mergeCell ref="I12:J12"/>
  </mergeCells>
  <pageMargins left="0.7" right="0.7" top="0.78740157499999996" bottom="0.78740157499999996" header="0.3" footer="0.3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A275D5-BAE6-47AD-8E03-38391AFE6F10}">
  <dimension ref="A1:X87"/>
  <sheetViews>
    <sheetView workbookViewId="0">
      <selection activeCell="C3" sqref="C3:F3"/>
    </sheetView>
  </sheetViews>
  <sheetFormatPr baseColWidth="10" defaultRowHeight="15" x14ac:dyDescent="0.25"/>
  <cols>
    <col min="1" max="1" width="2.28515625" style="18" customWidth="1"/>
    <col min="2" max="2" width="3.7109375" style="18" customWidth="1"/>
    <col min="3" max="3" width="9.140625" style="18" customWidth="1"/>
    <col min="4" max="4" width="18.7109375" style="18" customWidth="1"/>
    <col min="5" max="5" width="10.7109375" style="18" customWidth="1"/>
    <col min="6" max="6" width="4.28515625" style="19" customWidth="1"/>
    <col min="7" max="7" width="10.7109375" style="18" customWidth="1"/>
    <col min="8" max="8" width="5.140625" style="18" customWidth="1"/>
    <col min="9" max="9" width="10.140625" style="18" customWidth="1"/>
    <col min="10" max="10" width="5.140625" customWidth="1"/>
    <col min="12" max="12" width="5.140625" customWidth="1"/>
    <col min="14" max="14" width="1.42578125" customWidth="1"/>
    <col min="15" max="15" width="6" customWidth="1"/>
    <col min="17" max="21" width="0" hidden="1" customWidth="1"/>
  </cols>
  <sheetData>
    <row r="1" spans="1:24" s="18" customFormat="1" ht="12.75" x14ac:dyDescent="0.2">
      <c r="A1" s="1"/>
      <c r="B1" s="2" t="s">
        <v>0</v>
      </c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101"/>
      <c r="S1" s="102"/>
      <c r="T1" s="102"/>
    </row>
    <row r="2" spans="1:24" s="18" customFormat="1" ht="12.75" x14ac:dyDescent="0.2">
      <c r="A2" s="4"/>
      <c r="B2" s="5" t="s">
        <v>1</v>
      </c>
      <c r="C2" s="5"/>
      <c r="D2" s="5"/>
      <c r="E2" s="6"/>
      <c r="F2" s="6"/>
      <c r="G2" s="6"/>
      <c r="H2" s="6"/>
      <c r="I2" s="6"/>
      <c r="J2" s="6"/>
      <c r="K2" s="6"/>
      <c r="L2" s="6"/>
      <c r="M2" s="6"/>
      <c r="N2" s="103"/>
      <c r="S2" s="102"/>
      <c r="T2" s="102"/>
    </row>
    <row r="3" spans="1:24" s="105" customFormat="1" ht="18" customHeight="1" x14ac:dyDescent="0.2">
      <c r="A3" s="7" t="s">
        <v>2</v>
      </c>
      <c r="B3" s="8"/>
      <c r="C3" s="9"/>
      <c r="D3" s="10"/>
      <c r="E3" s="10"/>
      <c r="F3" s="11"/>
      <c r="G3" s="12" t="s">
        <v>3</v>
      </c>
      <c r="H3" s="9"/>
      <c r="I3" s="10"/>
      <c r="J3" s="10"/>
      <c r="K3" s="10"/>
      <c r="L3" s="10"/>
      <c r="M3" s="11"/>
      <c r="N3" s="104"/>
      <c r="P3" s="106" t="s">
        <v>60</v>
      </c>
      <c r="Q3" s="106"/>
      <c r="R3" s="106"/>
      <c r="S3" s="107"/>
      <c r="T3" s="107"/>
      <c r="U3" s="106"/>
      <c r="V3" s="106"/>
      <c r="W3" s="106"/>
      <c r="X3" s="106"/>
    </row>
    <row r="4" spans="1:24" s="105" customFormat="1" ht="5.25" customHeight="1" x14ac:dyDescent="0.2">
      <c r="A4" s="13"/>
      <c r="B4" s="14"/>
      <c r="C4" s="15"/>
      <c r="D4" s="15"/>
      <c r="E4" s="12"/>
      <c r="F4" s="14"/>
      <c r="G4" s="14"/>
      <c r="H4" s="12"/>
      <c r="I4" s="12"/>
      <c r="J4" s="108"/>
      <c r="K4" s="12"/>
      <c r="L4" s="108"/>
      <c r="M4" s="108"/>
      <c r="N4" s="104"/>
      <c r="S4" s="109"/>
      <c r="T4" s="109"/>
    </row>
    <row r="5" spans="1:24" s="105" customFormat="1" ht="18" customHeight="1" x14ac:dyDescent="0.2">
      <c r="A5" s="13" t="s">
        <v>4</v>
      </c>
      <c r="B5" s="14"/>
      <c r="C5" s="15"/>
      <c r="D5" s="9"/>
      <c r="E5" s="10"/>
      <c r="F5" s="10"/>
      <c r="G5" s="10"/>
      <c r="H5" s="10"/>
      <c r="I5" s="10"/>
      <c r="J5" s="10"/>
      <c r="K5" s="10"/>
      <c r="L5" s="10"/>
      <c r="M5" s="11"/>
      <c r="N5" s="104"/>
      <c r="S5" s="109"/>
      <c r="T5" s="109"/>
    </row>
    <row r="6" spans="1:24" s="105" customFormat="1" ht="5.25" customHeight="1" x14ac:dyDescent="0.2">
      <c r="A6" s="13"/>
      <c r="B6" s="14"/>
      <c r="C6" s="15"/>
      <c r="D6" s="15"/>
      <c r="E6" s="12"/>
      <c r="F6" s="14"/>
      <c r="G6" s="14"/>
      <c r="H6" s="12"/>
      <c r="I6" s="12"/>
      <c r="J6" s="108"/>
      <c r="K6" s="12"/>
      <c r="L6" s="108"/>
      <c r="M6" s="108"/>
      <c r="N6" s="104"/>
      <c r="S6" s="109"/>
      <c r="T6" s="109"/>
    </row>
    <row r="7" spans="1:24" s="105" customFormat="1" ht="18" customHeight="1" x14ac:dyDescent="0.2">
      <c r="A7" s="13" t="s">
        <v>5</v>
      </c>
      <c r="B7" s="14"/>
      <c r="C7" s="15"/>
      <c r="D7" s="9"/>
      <c r="E7" s="10"/>
      <c r="F7" s="10"/>
      <c r="G7" s="10"/>
      <c r="H7" s="10"/>
      <c r="I7" s="10"/>
      <c r="J7" s="10"/>
      <c r="K7" s="10"/>
      <c r="L7" s="10"/>
      <c r="M7" s="11"/>
      <c r="N7" s="104"/>
      <c r="P7" s="110" t="s">
        <v>61</v>
      </c>
      <c r="S7" s="109"/>
      <c r="T7" s="109"/>
      <c r="V7" s="110"/>
      <c r="W7" s="110"/>
      <c r="X7" s="110"/>
    </row>
    <row r="8" spans="1:24" s="105" customFormat="1" ht="5.25" customHeight="1" thickBot="1" x14ac:dyDescent="0.25">
      <c r="A8" s="16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11"/>
      <c r="S8" s="109"/>
      <c r="T8" s="109"/>
    </row>
    <row r="9" spans="1:24" s="18" customFormat="1" ht="13.5" thickBot="1" x14ac:dyDescent="0.25">
      <c r="F9" s="19"/>
      <c r="S9" s="102"/>
      <c r="T9" s="102"/>
    </row>
    <row r="10" spans="1:24" s="32" customFormat="1" ht="12.75" x14ac:dyDescent="0.2">
      <c r="A10" s="1"/>
      <c r="B10" s="20" t="s">
        <v>6</v>
      </c>
      <c r="C10" s="2"/>
      <c r="D10" s="3"/>
      <c r="E10" s="3"/>
      <c r="F10" s="21"/>
      <c r="G10" s="3"/>
      <c r="H10" s="3"/>
      <c r="I10" s="3"/>
      <c r="J10" s="3"/>
      <c r="K10" s="3"/>
      <c r="L10" s="3"/>
      <c r="M10" s="3"/>
      <c r="N10" s="101"/>
      <c r="P10" s="150" t="s">
        <v>61</v>
      </c>
      <c r="Q10" s="151"/>
      <c r="R10" s="151"/>
      <c r="S10" s="152"/>
      <c r="T10" s="152"/>
      <c r="U10" s="151"/>
      <c r="V10" s="151"/>
      <c r="W10" s="151"/>
      <c r="X10" s="151"/>
    </row>
    <row r="11" spans="1:24" s="18" customFormat="1" ht="12.75" x14ac:dyDescent="0.2">
      <c r="A11" s="4"/>
      <c r="B11" s="22" t="s">
        <v>7</v>
      </c>
      <c r="C11" s="5"/>
      <c r="D11" s="6"/>
      <c r="E11" s="6"/>
      <c r="F11" s="23"/>
      <c r="G11" s="6"/>
      <c r="H11" s="6"/>
      <c r="I11" s="24"/>
      <c r="J11" s="112"/>
      <c r="K11" s="24"/>
      <c r="L11" s="112"/>
      <c r="M11" s="112"/>
      <c r="N11" s="103"/>
      <c r="S11" s="102"/>
      <c r="T11" s="102"/>
    </row>
    <row r="12" spans="1:24" s="91" customFormat="1" ht="13.5" customHeight="1" x14ac:dyDescent="0.2">
      <c r="A12" s="25"/>
      <c r="B12" s="26"/>
      <c r="C12" s="26"/>
      <c r="D12" s="26"/>
      <c r="E12" s="27" t="s">
        <v>8</v>
      </c>
      <c r="F12" s="27"/>
      <c r="G12" s="27"/>
      <c r="H12" s="26"/>
      <c r="I12" s="113"/>
      <c r="J12" s="113"/>
      <c r="K12" s="114"/>
      <c r="L12" s="115"/>
      <c r="M12" s="115"/>
      <c r="N12" s="116"/>
      <c r="S12" s="117"/>
      <c r="T12" s="117"/>
    </row>
    <row r="13" spans="1:24" s="18" customFormat="1" ht="3.75" customHeight="1" x14ac:dyDescent="0.2">
      <c r="A13" s="28"/>
      <c r="B13" s="29"/>
      <c r="C13" s="29"/>
      <c r="D13" s="29"/>
      <c r="E13" s="29"/>
      <c r="F13" s="30"/>
      <c r="G13" s="29"/>
      <c r="H13" s="29"/>
      <c r="I13" s="29"/>
      <c r="J13" s="29"/>
      <c r="K13" s="29"/>
      <c r="L13" s="29"/>
      <c r="M13" s="29"/>
      <c r="N13" s="118"/>
      <c r="S13" s="102"/>
      <c r="T13" s="102"/>
    </row>
    <row r="14" spans="1:24" s="18" customFormat="1" ht="3.75" customHeight="1" x14ac:dyDescent="0.2">
      <c r="A14" s="31"/>
      <c r="B14" s="32"/>
      <c r="C14" s="32"/>
      <c r="D14" s="32"/>
      <c r="E14" s="32"/>
      <c r="F14" s="33"/>
      <c r="G14" s="32"/>
      <c r="H14" s="32"/>
      <c r="I14" s="32"/>
      <c r="J14" s="32"/>
      <c r="K14" s="32"/>
      <c r="L14" s="32"/>
      <c r="M14" s="32"/>
      <c r="N14" s="119"/>
      <c r="S14" s="102"/>
      <c r="T14" s="102"/>
    </row>
    <row r="15" spans="1:24" s="18" customFormat="1" ht="12.75" x14ac:dyDescent="0.2">
      <c r="A15" s="31"/>
      <c r="B15" s="34" t="s">
        <v>9</v>
      </c>
      <c r="C15" s="32"/>
      <c r="D15" s="32"/>
      <c r="E15" s="32"/>
      <c r="F15" s="33"/>
      <c r="G15" s="32"/>
      <c r="H15" s="32"/>
      <c r="I15" s="32"/>
      <c r="J15" s="32"/>
      <c r="K15" s="32"/>
      <c r="L15" s="32"/>
      <c r="M15" s="32"/>
      <c r="N15" s="119"/>
      <c r="S15" s="102"/>
      <c r="T15" s="102"/>
    </row>
    <row r="16" spans="1:24" s="18" customFormat="1" ht="15" customHeight="1" x14ac:dyDescent="0.2">
      <c r="A16" s="31"/>
      <c r="B16" s="26" t="s">
        <v>10</v>
      </c>
      <c r="C16" s="32"/>
      <c r="D16" s="32"/>
      <c r="E16" s="32"/>
      <c r="F16" s="33"/>
      <c r="G16" s="32"/>
      <c r="H16" s="26"/>
      <c r="I16" s="113"/>
      <c r="J16" s="113"/>
      <c r="K16" s="114"/>
      <c r="L16" s="115"/>
      <c r="M16" s="115"/>
      <c r="N16" s="119"/>
      <c r="S16" s="102"/>
      <c r="T16" s="102"/>
    </row>
    <row r="17" spans="1:20" s="91" customFormat="1" ht="6" customHeight="1" x14ac:dyDescent="0.2">
      <c r="A17" s="25"/>
      <c r="B17" s="26"/>
      <c r="C17" s="26"/>
      <c r="D17" s="26"/>
      <c r="E17" s="26"/>
      <c r="F17" s="35"/>
      <c r="G17" s="26"/>
      <c r="H17" s="26"/>
      <c r="I17" s="26"/>
      <c r="J17" s="26"/>
      <c r="K17" s="26"/>
      <c r="L17" s="26"/>
      <c r="M17" s="26"/>
      <c r="N17" s="116"/>
      <c r="S17" s="117"/>
      <c r="T17" s="117"/>
    </row>
    <row r="18" spans="1:20" s="18" customFormat="1" ht="15" customHeight="1" x14ac:dyDescent="0.2">
      <c r="A18" s="31"/>
      <c r="B18" s="26" t="s">
        <v>11</v>
      </c>
      <c r="C18" s="32"/>
      <c r="D18" s="32"/>
      <c r="E18" s="120"/>
      <c r="F18" s="120"/>
      <c r="G18" s="120"/>
      <c r="H18" s="120"/>
      <c r="I18" s="120"/>
      <c r="J18" s="120"/>
      <c r="K18" s="120"/>
      <c r="L18" s="120"/>
      <c r="M18" s="120"/>
      <c r="N18" s="119"/>
      <c r="S18" s="102"/>
      <c r="T18" s="102"/>
    </row>
    <row r="19" spans="1:20" s="18" customFormat="1" ht="3.75" customHeight="1" x14ac:dyDescent="0.2">
      <c r="A19" s="28"/>
      <c r="B19" s="29"/>
      <c r="C19" s="29"/>
      <c r="D19" s="29"/>
      <c r="E19" s="29"/>
      <c r="F19" s="30"/>
      <c r="G19" s="29"/>
      <c r="H19" s="29"/>
      <c r="I19" s="29"/>
      <c r="J19" s="29"/>
      <c r="K19" s="29"/>
      <c r="L19" s="29"/>
      <c r="M19" s="29"/>
      <c r="N19" s="118"/>
      <c r="S19" s="102"/>
      <c r="T19" s="102"/>
    </row>
    <row r="20" spans="1:20" s="18" customFormat="1" ht="12.75" x14ac:dyDescent="0.2">
      <c r="A20" s="31"/>
      <c r="B20" s="34" t="s">
        <v>12</v>
      </c>
      <c r="C20" s="32"/>
      <c r="D20" s="32"/>
      <c r="E20" s="32"/>
      <c r="F20" s="33"/>
      <c r="G20" s="32"/>
      <c r="H20" s="32"/>
      <c r="I20" s="32"/>
      <c r="J20" s="32"/>
      <c r="K20" s="32"/>
      <c r="L20" s="32"/>
      <c r="M20" s="32"/>
      <c r="N20" s="119"/>
      <c r="S20" s="102"/>
      <c r="T20" s="102"/>
    </row>
    <row r="21" spans="1:20" s="105" customFormat="1" ht="15" customHeight="1" x14ac:dyDescent="0.2">
      <c r="A21" s="36"/>
      <c r="B21" s="22" t="s">
        <v>13</v>
      </c>
      <c r="C21" s="37"/>
      <c r="D21" s="37"/>
      <c r="E21" s="37"/>
      <c r="F21" s="38"/>
      <c r="G21" s="37"/>
      <c r="H21" s="37"/>
      <c r="I21" s="37"/>
      <c r="J21" s="37"/>
      <c r="K21" s="37"/>
      <c r="L21" s="37"/>
      <c r="M21" s="37"/>
      <c r="N21" s="121"/>
      <c r="S21" s="109"/>
      <c r="T21" s="109"/>
    </row>
    <row r="22" spans="1:20" s="105" customFormat="1" ht="4.5" customHeight="1" x14ac:dyDescent="0.2">
      <c r="A22" s="39"/>
      <c r="B22" s="40"/>
      <c r="C22" s="15"/>
      <c r="D22" s="15"/>
      <c r="E22" s="15"/>
      <c r="F22" s="41"/>
      <c r="G22" s="15"/>
      <c r="H22" s="15"/>
      <c r="I22" s="15"/>
      <c r="J22" s="15"/>
      <c r="K22" s="15"/>
      <c r="L22" s="15"/>
      <c r="M22" s="15"/>
      <c r="N22" s="104"/>
      <c r="S22" s="109"/>
      <c r="T22" s="109"/>
    </row>
    <row r="23" spans="1:20" s="91" customFormat="1" ht="15" customHeight="1" x14ac:dyDescent="0.2">
      <c r="A23" s="25"/>
      <c r="B23" s="42"/>
      <c r="C23" s="26" t="s">
        <v>14</v>
      </c>
      <c r="D23" s="26"/>
      <c r="E23" s="43"/>
      <c r="F23" s="35"/>
      <c r="G23" s="26" t="s">
        <v>15</v>
      </c>
      <c r="H23" s="26"/>
      <c r="I23" s="26"/>
      <c r="J23" s="26"/>
      <c r="K23" s="62" t="s">
        <v>62</v>
      </c>
      <c r="L23" s="122"/>
      <c r="M23" s="123"/>
      <c r="N23" s="116"/>
      <c r="S23" s="117"/>
      <c r="T23" s="117"/>
    </row>
    <row r="24" spans="1:20" s="18" customFormat="1" ht="4.5" customHeight="1" x14ac:dyDescent="0.2">
      <c r="A24" s="31"/>
      <c r="B24" s="32"/>
      <c r="C24" s="32"/>
      <c r="D24" s="32"/>
      <c r="E24" s="32"/>
      <c r="F24" s="33"/>
      <c r="G24" s="32"/>
      <c r="H24" s="32"/>
      <c r="I24" s="32"/>
      <c r="J24" s="32"/>
      <c r="K24" s="32"/>
      <c r="L24" s="32"/>
      <c r="M24" s="32"/>
      <c r="N24" s="119"/>
      <c r="S24" s="102"/>
      <c r="T24" s="102"/>
    </row>
    <row r="25" spans="1:20" s="91" customFormat="1" ht="15" customHeight="1" x14ac:dyDescent="0.2">
      <c r="A25" s="25"/>
      <c r="B25" s="42"/>
      <c r="C25" s="26" t="s">
        <v>16</v>
      </c>
      <c r="D25" s="26"/>
      <c r="E25" s="43"/>
      <c r="F25" s="35"/>
      <c r="G25" s="26" t="s">
        <v>17</v>
      </c>
      <c r="H25" s="26"/>
      <c r="I25" s="26"/>
      <c r="J25" s="26"/>
      <c r="K25" s="26"/>
      <c r="L25" s="26"/>
      <c r="M25" s="26"/>
      <c r="N25" s="116"/>
      <c r="S25" s="117"/>
      <c r="T25" s="117"/>
    </row>
    <row r="26" spans="1:20" s="18" customFormat="1" ht="4.5" customHeight="1" x14ac:dyDescent="0.2">
      <c r="A26" s="31"/>
      <c r="B26" s="29"/>
      <c r="C26" s="29"/>
      <c r="D26" s="29"/>
      <c r="E26" s="29"/>
      <c r="F26" s="30"/>
      <c r="G26" s="29"/>
      <c r="H26" s="29"/>
      <c r="I26" s="29"/>
      <c r="J26" s="29"/>
      <c r="K26" s="29"/>
      <c r="L26" s="29"/>
      <c r="M26" s="29"/>
      <c r="N26" s="118"/>
      <c r="S26" s="102"/>
      <c r="T26" s="102"/>
    </row>
    <row r="27" spans="1:20" s="18" customFormat="1" ht="3.75" customHeight="1" x14ac:dyDescent="0.2">
      <c r="A27" s="31"/>
      <c r="B27" s="32"/>
      <c r="C27" s="32"/>
      <c r="D27" s="32"/>
      <c r="E27" s="32"/>
      <c r="F27" s="33"/>
      <c r="G27" s="32"/>
      <c r="H27" s="32"/>
      <c r="I27" s="32"/>
      <c r="J27" s="32"/>
      <c r="K27" s="32"/>
      <c r="L27" s="32"/>
      <c r="M27" s="32"/>
      <c r="N27" s="119"/>
      <c r="S27" s="102"/>
      <c r="T27" s="102"/>
    </row>
    <row r="28" spans="1:20" s="18" customFormat="1" ht="12.75" x14ac:dyDescent="0.2">
      <c r="A28" s="31"/>
      <c r="B28" s="40" t="s">
        <v>18</v>
      </c>
      <c r="C28" s="32"/>
      <c r="D28" s="32"/>
      <c r="E28" s="32"/>
      <c r="F28" s="33"/>
      <c r="G28" s="32"/>
      <c r="H28" s="32"/>
      <c r="I28" s="32"/>
      <c r="J28" s="32"/>
      <c r="K28" s="32"/>
      <c r="L28" s="32"/>
      <c r="M28" s="32"/>
      <c r="N28" s="119"/>
      <c r="S28" s="102"/>
      <c r="T28" s="102"/>
    </row>
    <row r="29" spans="1:20" s="91" customFormat="1" ht="15" customHeight="1" x14ac:dyDescent="0.2">
      <c r="A29" s="25"/>
      <c r="B29" s="42"/>
      <c r="C29" s="26" t="s">
        <v>19</v>
      </c>
      <c r="D29" s="26"/>
      <c r="E29" s="44">
        <v>38</v>
      </c>
      <c r="F29" s="35"/>
      <c r="G29" s="26" t="s">
        <v>20</v>
      </c>
      <c r="H29" s="26"/>
      <c r="I29" s="26"/>
      <c r="J29" s="26"/>
      <c r="K29" s="26"/>
      <c r="L29" s="26"/>
      <c r="M29" s="26"/>
      <c r="N29" s="116"/>
      <c r="S29" s="117"/>
      <c r="T29" s="117"/>
    </row>
    <row r="30" spans="1:20" s="18" customFormat="1" ht="4.5" customHeight="1" x14ac:dyDescent="0.2">
      <c r="A30" s="28"/>
      <c r="B30" s="29"/>
      <c r="C30" s="29"/>
      <c r="D30" s="29"/>
      <c r="E30" s="29"/>
      <c r="F30" s="30"/>
      <c r="G30" s="29"/>
      <c r="H30" s="29"/>
      <c r="I30" s="29"/>
      <c r="J30" s="29"/>
      <c r="K30" s="29"/>
      <c r="L30" s="29"/>
      <c r="M30" s="29"/>
      <c r="N30" s="118"/>
      <c r="S30" s="102"/>
      <c r="T30" s="102"/>
    </row>
    <row r="31" spans="1:20" s="32" customFormat="1" ht="12.75" x14ac:dyDescent="0.2">
      <c r="A31" s="31"/>
      <c r="B31" s="34" t="s">
        <v>21</v>
      </c>
      <c r="F31" s="33"/>
      <c r="N31" s="119"/>
      <c r="S31" s="124"/>
      <c r="T31" s="124"/>
    </row>
    <row r="32" spans="1:20" s="105" customFormat="1" ht="15" customHeight="1" x14ac:dyDescent="0.2">
      <c r="A32" s="36"/>
      <c r="B32" s="22" t="s">
        <v>22</v>
      </c>
      <c r="C32" s="37"/>
      <c r="D32" s="37"/>
      <c r="E32" s="37"/>
      <c r="F32" s="38"/>
      <c r="G32" s="37"/>
      <c r="H32" s="37"/>
      <c r="I32" s="37"/>
      <c r="J32" s="37"/>
      <c r="K32" s="37"/>
      <c r="L32" s="37"/>
      <c r="M32" s="37"/>
      <c r="N32" s="121"/>
      <c r="S32" s="109"/>
      <c r="T32" s="109"/>
    </row>
    <row r="33" spans="1:21" s="105" customFormat="1" ht="3.75" customHeight="1" x14ac:dyDescent="0.2">
      <c r="A33" s="39"/>
      <c r="B33" s="15"/>
      <c r="C33" s="15"/>
      <c r="D33" s="15"/>
      <c r="E33" s="15"/>
      <c r="F33" s="41"/>
      <c r="G33" s="15"/>
      <c r="H33" s="15"/>
      <c r="I33" s="15"/>
      <c r="J33" s="15"/>
      <c r="K33" s="15"/>
      <c r="L33" s="15"/>
      <c r="M33" s="15"/>
      <c r="N33" s="104"/>
      <c r="S33" s="109"/>
      <c r="T33" s="109"/>
    </row>
    <row r="34" spans="1:21" s="18" customFormat="1" ht="12.75" x14ac:dyDescent="0.2">
      <c r="A34" s="31"/>
      <c r="B34" s="32"/>
      <c r="C34" s="32"/>
      <c r="D34" s="45" t="s">
        <v>23</v>
      </c>
      <c r="E34" s="46"/>
      <c r="F34" s="47"/>
      <c r="G34" s="46"/>
      <c r="H34" s="32"/>
      <c r="I34" s="46"/>
      <c r="J34" s="32"/>
      <c r="K34" s="46"/>
      <c r="L34" s="32"/>
      <c r="M34" s="125" t="s">
        <v>63</v>
      </c>
      <c r="N34" s="119"/>
      <c r="S34" s="102"/>
      <c r="T34" s="102"/>
    </row>
    <row r="35" spans="1:21" s="91" customFormat="1" ht="11.25" x14ac:dyDescent="0.2">
      <c r="A35" s="25"/>
      <c r="B35" s="26" t="s">
        <v>8</v>
      </c>
      <c r="C35" s="26"/>
      <c r="D35" s="26"/>
      <c r="E35" s="44"/>
      <c r="F35" s="35"/>
      <c r="G35" s="48"/>
      <c r="H35" s="26"/>
      <c r="I35" s="48"/>
      <c r="J35" s="26"/>
      <c r="K35" s="48"/>
      <c r="L35" s="26"/>
      <c r="M35" s="126"/>
      <c r="N35" s="116"/>
      <c r="S35" s="117"/>
      <c r="T35" s="117"/>
    </row>
    <row r="36" spans="1:21" s="91" customFormat="1" ht="11.25" x14ac:dyDescent="0.2">
      <c r="A36" s="25"/>
      <c r="B36" s="26" t="s">
        <v>24</v>
      </c>
      <c r="C36" s="26"/>
      <c r="D36" s="26"/>
      <c r="E36" s="44"/>
      <c r="F36" s="35"/>
      <c r="G36" s="48"/>
      <c r="H36" s="26"/>
      <c r="I36" s="48"/>
      <c r="J36" s="26"/>
      <c r="K36" s="48"/>
      <c r="L36" s="26"/>
      <c r="M36" s="127"/>
      <c r="N36" s="116"/>
      <c r="S36" s="117"/>
      <c r="T36" s="117"/>
    </row>
    <row r="37" spans="1:21" ht="3.75" customHeight="1" x14ac:dyDescent="0.25">
      <c r="A37" s="49"/>
      <c r="B37" s="50"/>
      <c r="C37" s="50"/>
      <c r="D37" s="50"/>
      <c r="E37" s="51"/>
      <c r="F37" s="52"/>
      <c r="G37" s="50"/>
      <c r="H37" s="50"/>
      <c r="I37" s="50"/>
      <c r="J37" s="148"/>
      <c r="K37" s="148"/>
      <c r="L37" s="148"/>
      <c r="M37" s="148"/>
      <c r="N37" s="149"/>
    </row>
    <row r="38" spans="1:21" ht="3.75" customHeight="1" x14ac:dyDescent="0.25">
      <c r="A38" s="25"/>
      <c r="B38" s="26"/>
      <c r="C38" s="26"/>
      <c r="D38" s="26"/>
      <c r="E38" s="26"/>
      <c r="F38" s="35"/>
      <c r="G38" s="26"/>
      <c r="H38" s="26"/>
      <c r="I38" s="26"/>
      <c r="J38" s="148"/>
      <c r="K38" s="148"/>
      <c r="L38" s="148"/>
      <c r="M38" s="148"/>
      <c r="N38" s="149"/>
    </row>
    <row r="39" spans="1:21" x14ac:dyDescent="0.25">
      <c r="A39" s="39"/>
      <c r="B39" s="40" t="s">
        <v>25</v>
      </c>
      <c r="C39" s="15"/>
      <c r="D39" s="15"/>
      <c r="E39" s="53"/>
      <c r="F39" s="41"/>
      <c r="G39" s="15"/>
      <c r="H39" s="15"/>
      <c r="I39" s="15"/>
      <c r="J39" s="148"/>
      <c r="K39" s="148"/>
      <c r="L39" s="148"/>
      <c r="M39" s="148"/>
      <c r="N39" s="149"/>
      <c r="R39" s="105"/>
      <c r="S39" s="128">
        <f>E29/40</f>
        <v>0.95</v>
      </c>
      <c r="T39" s="128">
        <v>1</v>
      </c>
      <c r="U39" s="105"/>
    </row>
    <row r="40" spans="1:21" ht="3.75" customHeight="1" x14ac:dyDescent="0.25">
      <c r="A40" s="25"/>
      <c r="B40" s="26"/>
      <c r="C40" s="26"/>
      <c r="D40" s="26"/>
      <c r="E40" s="26"/>
      <c r="F40" s="35"/>
      <c r="G40" s="26"/>
      <c r="H40" s="26"/>
      <c r="I40" s="26"/>
      <c r="J40" s="148"/>
      <c r="K40" s="148"/>
      <c r="L40" s="148"/>
      <c r="M40" s="148"/>
      <c r="N40" s="149"/>
      <c r="R40" s="91"/>
      <c r="S40" s="128"/>
      <c r="T40" s="128"/>
      <c r="U40" s="91"/>
    </row>
    <row r="41" spans="1:21" x14ac:dyDescent="0.25">
      <c r="A41" s="25"/>
      <c r="B41" s="26" t="s">
        <v>26</v>
      </c>
      <c r="C41" s="26"/>
      <c r="D41" s="26"/>
      <c r="E41" s="54"/>
      <c r="F41" s="55" t="s">
        <v>27</v>
      </c>
      <c r="G41" s="54"/>
      <c r="H41" s="56" t="s">
        <v>27</v>
      </c>
      <c r="I41" s="54"/>
      <c r="J41" s="55" t="s">
        <v>27</v>
      </c>
      <c r="K41" s="54"/>
      <c r="L41" s="56" t="s">
        <v>27</v>
      </c>
      <c r="M41" s="131">
        <f>E29/38</f>
        <v>1</v>
      </c>
      <c r="N41" s="149"/>
      <c r="R41" s="91"/>
      <c r="S41" s="128"/>
      <c r="T41" s="128"/>
      <c r="U41" s="91"/>
    </row>
    <row r="42" spans="1:21" x14ac:dyDescent="0.25">
      <c r="A42" s="25"/>
      <c r="B42" s="57" t="s">
        <v>28</v>
      </c>
      <c r="C42" s="57"/>
      <c r="D42" s="58"/>
      <c r="E42" s="54"/>
      <c r="F42" s="55" t="s">
        <v>27</v>
      </c>
      <c r="G42" s="54"/>
      <c r="H42" s="55" t="s">
        <v>27</v>
      </c>
      <c r="I42" s="54"/>
      <c r="J42" s="55" t="s">
        <v>27</v>
      </c>
      <c r="K42" s="54"/>
      <c r="L42" s="55" t="s">
        <v>27</v>
      </c>
      <c r="M42" s="132"/>
      <c r="N42" s="149"/>
      <c r="R42" s="91"/>
      <c r="S42" s="129" t="s">
        <v>64</v>
      </c>
      <c r="T42" s="129"/>
      <c r="U42" s="91" t="s">
        <v>65</v>
      </c>
    </row>
    <row r="43" spans="1:21" x14ac:dyDescent="0.25">
      <c r="A43" s="25"/>
      <c r="B43" s="59" t="s">
        <v>29</v>
      </c>
      <c r="C43" s="59"/>
      <c r="D43" s="60"/>
      <c r="E43" s="54"/>
      <c r="F43" s="55" t="s">
        <v>27</v>
      </c>
      <c r="G43" s="54"/>
      <c r="H43" s="55" t="s">
        <v>27</v>
      </c>
      <c r="I43" s="54"/>
      <c r="J43" s="55" t="s">
        <v>27</v>
      </c>
      <c r="K43" s="54"/>
      <c r="L43" s="55" t="s">
        <v>27</v>
      </c>
      <c r="M43" s="132"/>
      <c r="N43" s="149"/>
      <c r="R43" s="91" t="s">
        <v>66</v>
      </c>
      <c r="S43" s="117">
        <f>(E41*E66+G41*G66+I41*I66+K41*K66)</f>
        <v>0</v>
      </c>
      <c r="T43" s="117">
        <f>S43/S39</f>
        <v>0</v>
      </c>
      <c r="U43" s="91"/>
    </row>
    <row r="44" spans="1:21" x14ac:dyDescent="0.25">
      <c r="A44" s="61"/>
      <c r="B44" s="62"/>
      <c r="C44" s="63"/>
      <c r="D44" s="62" t="s">
        <v>30</v>
      </c>
      <c r="E44" s="64">
        <f>SUM(E41:E43)</f>
        <v>0</v>
      </c>
      <c r="F44" s="65" t="s">
        <v>27</v>
      </c>
      <c r="G44" s="64">
        <f>SUM(G41:G43)</f>
        <v>0</v>
      </c>
      <c r="H44" s="66" t="s">
        <v>27</v>
      </c>
      <c r="I44" s="64">
        <f>SUM(I41:I43)</f>
        <v>0</v>
      </c>
      <c r="J44" s="65" t="s">
        <v>27</v>
      </c>
      <c r="K44" s="64">
        <f>SUM(K41:K43)</f>
        <v>0</v>
      </c>
      <c r="L44" s="84" t="s">
        <v>27</v>
      </c>
      <c r="M44" s="148"/>
      <c r="N44" s="149"/>
      <c r="R44" s="91" t="s">
        <v>67</v>
      </c>
      <c r="S44" s="117">
        <f>E70</f>
        <v>0</v>
      </c>
      <c r="T44" s="117">
        <f>S44/S39</f>
        <v>0</v>
      </c>
      <c r="U44" s="91"/>
    </row>
    <row r="45" spans="1:21" x14ac:dyDescent="0.25">
      <c r="A45" s="61"/>
      <c r="B45" s="62"/>
      <c r="C45" s="63"/>
      <c r="D45" s="62" t="s">
        <v>31</v>
      </c>
      <c r="E45" s="67"/>
      <c r="F45" s="65" t="s">
        <v>27</v>
      </c>
      <c r="G45" s="68"/>
      <c r="H45" s="65" t="s">
        <v>27</v>
      </c>
      <c r="I45" s="68"/>
      <c r="J45" s="65" t="s">
        <v>27</v>
      </c>
      <c r="K45" s="68"/>
      <c r="L45" s="84" t="s">
        <v>27</v>
      </c>
      <c r="M45" s="148"/>
      <c r="N45" s="149"/>
      <c r="R45" s="91"/>
      <c r="S45" s="117"/>
      <c r="T45" s="117"/>
      <c r="U45" s="91"/>
    </row>
    <row r="46" spans="1:21" ht="11.25" customHeight="1" x14ac:dyDescent="0.25">
      <c r="A46" s="25"/>
      <c r="B46" s="26"/>
      <c r="C46" s="26"/>
      <c r="D46" s="26"/>
      <c r="E46" s="69"/>
      <c r="F46" s="70"/>
      <c r="G46" s="71"/>
      <c r="H46" s="72"/>
      <c r="I46" s="71"/>
      <c r="J46" s="70"/>
      <c r="K46" s="71"/>
      <c r="L46" s="72"/>
      <c r="M46" s="148"/>
      <c r="N46" s="149"/>
      <c r="R46" s="91" t="s">
        <v>68</v>
      </c>
      <c r="S46" s="117">
        <f>S43+S44</f>
        <v>0</v>
      </c>
      <c r="T46" s="117">
        <f>T43+T44</f>
        <v>0</v>
      </c>
      <c r="U46" s="91"/>
    </row>
    <row r="47" spans="1:21" x14ac:dyDescent="0.25">
      <c r="A47" s="39"/>
      <c r="B47" s="40" t="s">
        <v>32</v>
      </c>
      <c r="C47" s="15"/>
      <c r="D47" s="15"/>
      <c r="E47" s="73"/>
      <c r="F47" s="74"/>
      <c r="G47" s="73"/>
      <c r="H47" s="75"/>
      <c r="I47" s="73"/>
      <c r="J47" s="74"/>
      <c r="K47" s="73"/>
      <c r="L47" s="75"/>
      <c r="M47" s="148"/>
      <c r="N47" s="149"/>
      <c r="R47" s="105" t="s">
        <v>69</v>
      </c>
      <c r="S47" s="109">
        <v>66150</v>
      </c>
      <c r="T47" s="109">
        <v>66150</v>
      </c>
      <c r="U47" s="117">
        <v>96600</v>
      </c>
    </row>
    <row r="48" spans="1:21" ht="3.75" customHeight="1" x14ac:dyDescent="0.25">
      <c r="A48" s="25"/>
      <c r="B48" s="26"/>
      <c r="C48" s="26"/>
      <c r="D48" s="26"/>
      <c r="E48" s="71"/>
      <c r="F48" s="70"/>
      <c r="G48" s="71"/>
      <c r="H48" s="72"/>
      <c r="I48" s="71"/>
      <c r="J48" s="70"/>
      <c r="K48" s="71"/>
      <c r="L48" s="72"/>
      <c r="M48" s="148"/>
      <c r="N48" s="149"/>
      <c r="R48" s="91"/>
      <c r="S48" s="117"/>
      <c r="T48" s="117"/>
      <c r="U48" s="91"/>
    </row>
    <row r="49" spans="1:21" s="91" customFormat="1" ht="15" customHeight="1" x14ac:dyDescent="0.2">
      <c r="A49" s="25"/>
      <c r="B49" s="26" t="s">
        <v>33</v>
      </c>
      <c r="C49" s="26"/>
      <c r="D49" s="26"/>
      <c r="E49" s="153">
        <f>IF(E29=0,0,IF(E41/E29*38&gt;S52,(S52/38*E29+E42+E43)*M49,E45*M49))</f>
        <v>0</v>
      </c>
      <c r="F49" s="154" t="s">
        <v>27</v>
      </c>
      <c r="G49" s="153">
        <f>IF(E29=0,0,IF(G41/E29*38&gt;S52,(S52/38*E29+G42+G43)*M49,G45*M49))</f>
        <v>0</v>
      </c>
      <c r="H49" s="155" t="s">
        <v>27</v>
      </c>
      <c r="I49" s="153">
        <f>IF(E29=0,0,IF(I41/E29*38&gt;S52,(S52/38*E29+I42+I43)*M49,I45*M49))</f>
        <v>0</v>
      </c>
      <c r="J49" s="156" t="s">
        <v>27</v>
      </c>
      <c r="K49" s="153">
        <f>IF(E29=0,0,IF(K41/E29*38&gt;S52,(S52/38*E29+K42+K43)*M49,K45*M49))</f>
        <v>0</v>
      </c>
      <c r="L49" s="86" t="s">
        <v>27</v>
      </c>
      <c r="M49" s="133">
        <v>1.2999999999999999E-2</v>
      </c>
      <c r="N49" s="116"/>
      <c r="R49" s="91" t="s">
        <v>70</v>
      </c>
      <c r="S49" s="117">
        <f>S46-S47</f>
        <v>-66150</v>
      </c>
      <c r="T49" s="117">
        <f>T46-T47</f>
        <v>-66150</v>
      </c>
    </row>
    <row r="50" spans="1:21" s="91" customFormat="1" ht="15" customHeight="1" x14ac:dyDescent="0.2">
      <c r="A50" s="25"/>
      <c r="B50" s="26" t="s">
        <v>34</v>
      </c>
      <c r="C50" s="26"/>
      <c r="D50" s="26"/>
      <c r="E50" s="153">
        <f>IF(E29=0,0,IF(E41/E29*38&gt;U52,(U52/38*E29+E42+E43)*M50,E45*M50))</f>
        <v>0</v>
      </c>
      <c r="F50" s="154" t="s">
        <v>27</v>
      </c>
      <c r="G50" s="153">
        <f>IF(E29=0,0,IF(G41/E29*38&gt;U52,(U52/38*E29+G42+G43)*M50,G45*M50))</f>
        <v>0</v>
      </c>
      <c r="H50" s="155" t="s">
        <v>27</v>
      </c>
      <c r="I50" s="153">
        <f>IF(E29=0,0,IF(I41/E29*38&gt;U52,(U52/38*E29+I42+I43)*M50,I45*M50))</f>
        <v>0</v>
      </c>
      <c r="J50" s="156" t="s">
        <v>27</v>
      </c>
      <c r="K50" s="153">
        <f>IF(E29=0,0,IF(K41/E29*38&gt;T52,(T52/38*E29+K42+K43)*M50,K45*M50))</f>
        <v>0</v>
      </c>
      <c r="L50" s="86" t="s">
        <v>27</v>
      </c>
      <c r="M50" s="133">
        <v>9.2999999999999999E-2</v>
      </c>
      <c r="N50" s="116"/>
      <c r="R50" s="91" t="s">
        <v>71</v>
      </c>
      <c r="S50" s="117">
        <f>S44-S49</f>
        <v>66150</v>
      </c>
      <c r="T50" s="117">
        <f>T44-T49</f>
        <v>66150</v>
      </c>
    </row>
    <row r="51" spans="1:21" s="91" customFormat="1" ht="15" customHeight="1" x14ac:dyDescent="0.2">
      <c r="A51" s="25"/>
      <c r="B51" s="26" t="s">
        <v>35</v>
      </c>
      <c r="C51" s="26"/>
      <c r="D51" s="26"/>
      <c r="E51" s="153">
        <f>IF(E29=0,0,IF(E41/E29*38&gt;U52,(U52/38*E29+E42+E43)*M51,E45*M51))</f>
        <v>0</v>
      </c>
      <c r="F51" s="154" t="s">
        <v>27</v>
      </c>
      <c r="G51" s="153">
        <f>IF(E29=0,0,IF(G41/E29*38&gt;U52,(U52/38*E29+G42+G43)*M51,G45*M51))</f>
        <v>0</v>
      </c>
      <c r="H51" s="155" t="s">
        <v>27</v>
      </c>
      <c r="I51" s="153">
        <f>IF(E29=0,0,IF(I41/E29*38&gt;U52,(U52/38*E29+I42+I43)*M51,I45*M51))</f>
        <v>0</v>
      </c>
      <c r="J51" s="156" t="s">
        <v>27</v>
      </c>
      <c r="K51" s="153">
        <f>IF(E29=0,0,IF(K41/E29*38&gt;T52,(T52/38*E29+K42+K43)*M51,K45*M51))</f>
        <v>0</v>
      </c>
      <c r="L51" s="86" t="s">
        <v>27</v>
      </c>
      <c r="M51" s="133">
        <v>1.2999999999999999E-2</v>
      </c>
      <c r="N51" s="116"/>
      <c r="R51" s="91" t="s">
        <v>72</v>
      </c>
      <c r="S51" s="130">
        <f>M71-M49-M52-M53</f>
        <v>0.106</v>
      </c>
      <c r="T51" s="130">
        <f>M71-M49-M52-M53</f>
        <v>0.106</v>
      </c>
    </row>
    <row r="52" spans="1:21" s="91" customFormat="1" ht="15" customHeight="1" x14ac:dyDescent="0.2">
      <c r="A52" s="25"/>
      <c r="B52" s="26" t="s">
        <v>36</v>
      </c>
      <c r="C52" s="26"/>
      <c r="D52" s="26"/>
      <c r="E52" s="153">
        <f>IF(E29=0,0,IF(E41/E29*38&gt;S52,(S52/38*E29+E42+E43)*M52,E45*M52))</f>
        <v>0</v>
      </c>
      <c r="F52" s="154" t="s">
        <v>27</v>
      </c>
      <c r="G52" s="153">
        <f>IF(E29=0,0,IF(G41/E29*38&gt;S52,(S52/38*E29+G42+G43)*M52,G45*M52))</f>
        <v>0</v>
      </c>
      <c r="H52" s="155" t="s">
        <v>27</v>
      </c>
      <c r="I52" s="153">
        <f>IF(E29=0,0,IF(I41/E29*38&gt;S52,(S52/38*E29+I42+I43)*M52,I45*M52))</f>
        <v>0</v>
      </c>
      <c r="J52" s="156" t="s">
        <v>27</v>
      </c>
      <c r="K52" s="153">
        <f>IF(E29=0,0,IF(K41/E29*38&gt;S52,(S52/38*E29+K42+K43)*M52,K45*M52))</f>
        <v>0</v>
      </c>
      <c r="L52" s="86" t="s">
        <v>27</v>
      </c>
      <c r="M52" s="133">
        <v>7.2999999999999995E-2</v>
      </c>
      <c r="N52" s="116"/>
      <c r="R52" s="91" t="s">
        <v>73</v>
      </c>
      <c r="S52" s="117">
        <v>5512.5</v>
      </c>
      <c r="T52" s="117">
        <v>5512.5</v>
      </c>
      <c r="U52" s="117">
        <v>8050</v>
      </c>
    </row>
    <row r="53" spans="1:21" s="91" customFormat="1" ht="15" customHeight="1" x14ac:dyDescent="0.2">
      <c r="A53" s="25"/>
      <c r="B53" s="76" t="s">
        <v>37</v>
      </c>
      <c r="C53" s="26"/>
      <c r="D53" s="26"/>
      <c r="E53" s="153">
        <f>IF(E29=0,0,IF(E41/E29*38&gt;S52,(S52/38*E29+E42+E43)*M53,E45*M53))</f>
        <v>0</v>
      </c>
      <c r="F53" s="154" t="s">
        <v>27</v>
      </c>
      <c r="G53" s="153">
        <f>IF(E29=0,0,IF(G41/E29*38&gt;S52,(S52/38*E29+G42+G43)*M53,G45*M53))</f>
        <v>0</v>
      </c>
      <c r="H53" s="155" t="s">
        <v>27</v>
      </c>
      <c r="I53" s="153">
        <f>IF(E29=0,0,IF(I41/E29*38&gt;S52,(S52/38*E29+I42+I43)*M53,I45*M53))</f>
        <v>0</v>
      </c>
      <c r="J53" s="156" t="s">
        <v>27</v>
      </c>
      <c r="K53" s="153">
        <f>IF(E29=0,0,IF(K41/E29*38&gt;S52,(S52/38*E29+K42+K43)*M53,K45*M53))</f>
        <v>0</v>
      </c>
      <c r="L53" s="86" t="s">
        <v>27</v>
      </c>
      <c r="M53" s="133"/>
      <c r="N53" s="116"/>
    </row>
    <row r="54" spans="1:21" s="91" customFormat="1" ht="15" customHeight="1" x14ac:dyDescent="0.2">
      <c r="A54" s="25"/>
      <c r="B54" s="63"/>
      <c r="C54" s="63"/>
      <c r="D54" s="62" t="s">
        <v>30</v>
      </c>
      <c r="E54" s="77">
        <f>SUM(E49:E53)</f>
        <v>0</v>
      </c>
      <c r="F54" s="55" t="s">
        <v>27</v>
      </c>
      <c r="G54" s="77">
        <f>SUM(G49:G53)</f>
        <v>0</v>
      </c>
      <c r="H54" s="56" t="s">
        <v>27</v>
      </c>
      <c r="I54" s="77">
        <f>SUM(I49:I53)</f>
        <v>0</v>
      </c>
      <c r="J54" s="86" t="s">
        <v>27</v>
      </c>
      <c r="K54" s="77">
        <f>SUM(K49:K53)</f>
        <v>0</v>
      </c>
      <c r="L54" s="86" t="s">
        <v>27</v>
      </c>
      <c r="M54" s="76"/>
      <c r="N54" s="116"/>
      <c r="S54" s="117"/>
      <c r="T54" s="117"/>
    </row>
    <row r="55" spans="1:21" s="91" customFormat="1" ht="15" customHeight="1" x14ac:dyDescent="0.2">
      <c r="A55" s="25"/>
      <c r="B55" s="40" t="s">
        <v>38</v>
      </c>
      <c r="C55" s="63"/>
      <c r="D55" s="62"/>
      <c r="E55" s="78"/>
      <c r="F55" s="79"/>
      <c r="G55" s="78"/>
      <c r="H55" s="80"/>
      <c r="I55" s="78"/>
      <c r="J55" s="134"/>
      <c r="K55" s="78"/>
      <c r="L55" s="134"/>
      <c r="M55" s="76"/>
      <c r="N55" s="116"/>
      <c r="S55" s="117"/>
      <c r="T55" s="117"/>
    </row>
    <row r="56" spans="1:21" s="91" customFormat="1" ht="15" customHeight="1" x14ac:dyDescent="0.2">
      <c r="A56" s="25"/>
      <c r="B56" s="26" t="s">
        <v>39</v>
      </c>
      <c r="C56" s="26"/>
      <c r="D56" s="26"/>
      <c r="E56" s="153">
        <f>(E44-E43)*M56</f>
        <v>0</v>
      </c>
      <c r="F56" s="154" t="s">
        <v>27</v>
      </c>
      <c r="G56" s="153">
        <f>(G44-G43)*M56</f>
        <v>0</v>
      </c>
      <c r="H56" s="155" t="s">
        <v>27</v>
      </c>
      <c r="I56" s="153">
        <f>(I44-I43)*M56</f>
        <v>0</v>
      </c>
      <c r="J56" s="156" t="s">
        <v>27</v>
      </c>
      <c r="K56" s="153">
        <f>(K44-K43)*M56</f>
        <v>0</v>
      </c>
      <c r="L56" s="86" t="s">
        <v>27</v>
      </c>
      <c r="M56" s="133"/>
      <c r="N56" s="116"/>
      <c r="S56" s="117"/>
      <c r="T56" s="117"/>
    </row>
    <row r="57" spans="1:21" s="91" customFormat="1" ht="15" customHeight="1" x14ac:dyDescent="0.2">
      <c r="A57" s="25"/>
      <c r="B57" s="59"/>
      <c r="C57" s="59"/>
      <c r="D57" s="60"/>
      <c r="E57" s="153">
        <f>$E$45*M57</f>
        <v>0</v>
      </c>
      <c r="F57" s="154" t="s">
        <v>27</v>
      </c>
      <c r="G57" s="153">
        <f>$G$45*M57</f>
        <v>0</v>
      </c>
      <c r="H57" s="155" t="s">
        <v>27</v>
      </c>
      <c r="I57" s="153">
        <f>$I$45*M57</f>
        <v>0</v>
      </c>
      <c r="J57" s="156" t="s">
        <v>27</v>
      </c>
      <c r="K57" s="153">
        <f>$K$45*M57</f>
        <v>0</v>
      </c>
      <c r="L57" s="86" t="s">
        <v>27</v>
      </c>
      <c r="M57" s="133"/>
      <c r="N57" s="116"/>
      <c r="S57" s="117"/>
      <c r="T57" s="117"/>
    </row>
    <row r="58" spans="1:21" s="91" customFormat="1" ht="15" customHeight="1" x14ac:dyDescent="0.2">
      <c r="A58" s="25"/>
      <c r="B58" s="63"/>
      <c r="C58" s="63"/>
      <c r="D58" s="62" t="s">
        <v>30</v>
      </c>
      <c r="E58" s="77">
        <f>SUM(E56:E57)</f>
        <v>0</v>
      </c>
      <c r="F58" s="55" t="s">
        <v>27</v>
      </c>
      <c r="G58" s="77">
        <f>SUM(G56:G57)</f>
        <v>0</v>
      </c>
      <c r="H58" s="56" t="s">
        <v>27</v>
      </c>
      <c r="I58" s="77">
        <f>SUM(I56:I57)</f>
        <v>0</v>
      </c>
      <c r="J58" s="86" t="s">
        <v>27</v>
      </c>
      <c r="K58" s="77">
        <f>SUM(K56:K57)</f>
        <v>0</v>
      </c>
      <c r="L58" s="86" t="s">
        <v>27</v>
      </c>
      <c r="M58" s="76"/>
      <c r="N58" s="116"/>
      <c r="S58" s="117"/>
      <c r="T58" s="117"/>
    </row>
    <row r="59" spans="1:21" s="91" customFormat="1" ht="15" customHeight="1" x14ac:dyDescent="0.2">
      <c r="A59" s="25"/>
      <c r="B59" s="40" t="s">
        <v>40</v>
      </c>
      <c r="C59" s="63"/>
      <c r="D59" s="62"/>
      <c r="E59" s="78"/>
      <c r="F59" s="79"/>
      <c r="G59" s="78"/>
      <c r="H59" s="80"/>
      <c r="I59" s="78"/>
      <c r="J59" s="134"/>
      <c r="K59" s="78"/>
      <c r="L59" s="134"/>
      <c r="M59" s="76"/>
      <c r="N59" s="116"/>
      <c r="S59" s="117"/>
      <c r="T59" s="117"/>
    </row>
    <row r="60" spans="1:21" s="91" customFormat="1" ht="15" customHeight="1" x14ac:dyDescent="0.2">
      <c r="A60" s="25"/>
      <c r="B60" s="81" t="s">
        <v>41</v>
      </c>
      <c r="C60" s="26"/>
      <c r="D60" s="26"/>
      <c r="E60" s="153">
        <f>$E$45*M60</f>
        <v>0</v>
      </c>
      <c r="F60" s="154" t="s">
        <v>27</v>
      </c>
      <c r="G60" s="153">
        <f>$G$45*M60</f>
        <v>0</v>
      </c>
      <c r="H60" s="155" t="s">
        <v>27</v>
      </c>
      <c r="I60" s="153">
        <f>$I$45*M60</f>
        <v>0</v>
      </c>
      <c r="J60" s="156" t="s">
        <v>27</v>
      </c>
      <c r="K60" s="153">
        <f>$K$45*M60</f>
        <v>0</v>
      </c>
      <c r="L60" s="86" t="s">
        <v>27</v>
      </c>
      <c r="M60" s="133"/>
      <c r="N60" s="116"/>
      <c r="S60" s="117"/>
      <c r="T60" s="117"/>
    </row>
    <row r="61" spans="1:21" s="91" customFormat="1" ht="15" customHeight="1" x14ac:dyDescent="0.2">
      <c r="A61" s="25"/>
      <c r="B61" s="26" t="s">
        <v>42</v>
      </c>
      <c r="C61" s="26"/>
      <c r="D61" s="26"/>
      <c r="E61" s="153">
        <f>$E$45*M61</f>
        <v>0</v>
      </c>
      <c r="F61" s="154" t="s">
        <v>27</v>
      </c>
      <c r="G61" s="153">
        <f>$G$45*M61</f>
        <v>0</v>
      </c>
      <c r="H61" s="155" t="s">
        <v>27</v>
      </c>
      <c r="I61" s="153">
        <f>$I$45*M61</f>
        <v>0</v>
      </c>
      <c r="J61" s="156" t="s">
        <v>27</v>
      </c>
      <c r="K61" s="153">
        <f>$K$45*M61</f>
        <v>0</v>
      </c>
      <c r="L61" s="86" t="s">
        <v>27</v>
      </c>
      <c r="M61" s="133"/>
      <c r="N61" s="116"/>
      <c r="S61" s="117"/>
      <c r="T61" s="117"/>
    </row>
    <row r="62" spans="1:21" s="91" customFormat="1" ht="15" customHeight="1" x14ac:dyDescent="0.2">
      <c r="A62" s="25"/>
      <c r="B62" s="26" t="s">
        <v>43</v>
      </c>
      <c r="C62" s="26"/>
      <c r="D62" s="26"/>
      <c r="E62" s="153">
        <f>$E$45*M62</f>
        <v>0</v>
      </c>
      <c r="F62" s="154" t="s">
        <v>27</v>
      </c>
      <c r="G62" s="153">
        <f>$G$45*M62</f>
        <v>0</v>
      </c>
      <c r="H62" s="155" t="s">
        <v>27</v>
      </c>
      <c r="I62" s="153">
        <f>$I$45*M62</f>
        <v>0</v>
      </c>
      <c r="J62" s="156" t="s">
        <v>27</v>
      </c>
      <c r="K62" s="153">
        <f>$K$45*M62</f>
        <v>0</v>
      </c>
      <c r="L62" s="86" t="s">
        <v>27</v>
      </c>
      <c r="M62" s="133">
        <v>5.9999999999999995E-4</v>
      </c>
      <c r="N62" s="116"/>
      <c r="S62" s="117"/>
      <c r="T62" s="117"/>
    </row>
    <row r="63" spans="1:21" s="91" customFormat="1" ht="15" customHeight="1" x14ac:dyDescent="0.2">
      <c r="A63" s="25"/>
      <c r="B63" s="63"/>
      <c r="C63" s="63"/>
      <c r="D63" s="62" t="s">
        <v>30</v>
      </c>
      <c r="E63" s="77">
        <f>SUM(E60:E62)</f>
        <v>0</v>
      </c>
      <c r="F63" s="55" t="s">
        <v>27</v>
      </c>
      <c r="G63" s="77">
        <f>SUM(G60:G62)</f>
        <v>0</v>
      </c>
      <c r="H63" s="55" t="s">
        <v>27</v>
      </c>
      <c r="I63" s="77">
        <f>SUM(I60:I62)</f>
        <v>0</v>
      </c>
      <c r="J63" s="55" t="s">
        <v>27</v>
      </c>
      <c r="K63" s="77">
        <f>SUM(K60:K62)</f>
        <v>0</v>
      </c>
      <c r="L63" s="55" t="s">
        <v>27</v>
      </c>
      <c r="M63" s="76"/>
      <c r="N63" s="116"/>
      <c r="S63" s="117"/>
      <c r="T63" s="117"/>
    </row>
    <row r="64" spans="1:21" s="137" customFormat="1" ht="15" customHeight="1" x14ac:dyDescent="0.2">
      <c r="A64" s="61"/>
      <c r="B64" s="63" t="s">
        <v>44</v>
      </c>
      <c r="C64" s="63"/>
      <c r="D64" s="63"/>
      <c r="E64" s="64">
        <f>E44+E54+E58+E63</f>
        <v>0</v>
      </c>
      <c r="F64" s="65" t="s">
        <v>27</v>
      </c>
      <c r="G64" s="64">
        <f>G44+G54+G58+G63</f>
        <v>0</v>
      </c>
      <c r="H64" s="66" t="s">
        <v>27</v>
      </c>
      <c r="I64" s="64">
        <f>I44+I54+I58+I63</f>
        <v>0</v>
      </c>
      <c r="J64" s="65" t="s">
        <v>27</v>
      </c>
      <c r="K64" s="64">
        <f>K44+K54+K58+K63</f>
        <v>0</v>
      </c>
      <c r="L64" s="135" t="s">
        <v>27</v>
      </c>
      <c r="M64" s="63"/>
      <c r="N64" s="136"/>
      <c r="R64" s="91"/>
      <c r="S64" s="117"/>
      <c r="T64" s="117"/>
      <c r="U64" s="91"/>
    </row>
    <row r="65" spans="1:21" s="91" customFormat="1" ht="15" customHeight="1" x14ac:dyDescent="0.2">
      <c r="A65" s="25"/>
      <c r="B65" s="40" t="s">
        <v>45</v>
      </c>
      <c r="C65" s="26"/>
      <c r="D65" s="26"/>
      <c r="E65" s="78"/>
      <c r="F65" s="70"/>
      <c r="G65" s="82"/>
      <c r="H65" s="72"/>
      <c r="I65" s="82"/>
      <c r="J65" s="138"/>
      <c r="K65" s="82"/>
      <c r="L65" s="138"/>
      <c r="M65" s="26"/>
      <c r="N65" s="116"/>
      <c r="R65" s="137"/>
      <c r="S65" s="139"/>
      <c r="T65" s="139"/>
      <c r="U65" s="137"/>
    </row>
    <row r="66" spans="1:21" s="91" customFormat="1" ht="15" customHeight="1" x14ac:dyDescent="0.2">
      <c r="A66" s="25"/>
      <c r="B66" s="26" t="s">
        <v>46</v>
      </c>
      <c r="C66" s="26"/>
      <c r="D66" s="26"/>
      <c r="E66" s="83">
        <v>12</v>
      </c>
      <c r="F66" s="70"/>
      <c r="G66" s="83"/>
      <c r="H66" s="72"/>
      <c r="I66" s="83"/>
      <c r="J66" s="140"/>
      <c r="K66" s="83"/>
      <c r="L66" s="140"/>
      <c r="M66" s="26"/>
      <c r="N66" s="116"/>
      <c r="S66" s="117"/>
      <c r="T66" s="117"/>
    </row>
    <row r="67" spans="1:21" s="91" customFormat="1" ht="15" customHeight="1" x14ac:dyDescent="0.2">
      <c r="A67" s="25"/>
      <c r="B67" s="26" t="s">
        <v>47</v>
      </c>
      <c r="C67" s="26"/>
      <c r="D67" s="26"/>
      <c r="E67" s="64">
        <f>E64*E66</f>
        <v>0</v>
      </c>
      <c r="F67" s="84" t="s">
        <v>27</v>
      </c>
      <c r="G67" s="64">
        <f>G64*G66</f>
        <v>0</v>
      </c>
      <c r="H67" s="84" t="s">
        <v>27</v>
      </c>
      <c r="I67" s="64">
        <f>I64*I66</f>
        <v>0</v>
      </c>
      <c r="J67" s="84" t="s">
        <v>27</v>
      </c>
      <c r="K67" s="64">
        <f>K64*K66</f>
        <v>0</v>
      </c>
      <c r="L67" s="84" t="s">
        <v>27</v>
      </c>
      <c r="M67" s="26"/>
      <c r="N67" s="116"/>
      <c r="S67" s="117"/>
      <c r="T67" s="117"/>
    </row>
    <row r="68" spans="1:21" s="91" customFormat="1" ht="5.25" customHeight="1" x14ac:dyDescent="0.2">
      <c r="A68" s="25"/>
      <c r="B68" s="26"/>
      <c r="C68" s="26"/>
      <c r="D68" s="26"/>
      <c r="E68" s="85"/>
      <c r="F68" s="35"/>
      <c r="G68" s="26"/>
      <c r="H68" s="26"/>
      <c r="I68" s="26"/>
      <c r="J68" s="26"/>
      <c r="K68" s="26"/>
      <c r="L68" s="26"/>
      <c r="M68" s="26"/>
      <c r="N68" s="116"/>
      <c r="S68" s="117"/>
      <c r="T68" s="117"/>
    </row>
    <row r="69" spans="1:21" s="137" customFormat="1" ht="12.75" customHeight="1" x14ac:dyDescent="0.2">
      <c r="A69" s="61"/>
      <c r="B69" s="63" t="s">
        <v>48</v>
      </c>
      <c r="C69" s="63"/>
      <c r="D69" s="63"/>
      <c r="E69" s="64">
        <f>E67+G67+I67+K67</f>
        <v>0</v>
      </c>
      <c r="F69" s="86" t="s">
        <v>27</v>
      </c>
      <c r="G69" s="63"/>
      <c r="H69" s="63"/>
      <c r="I69" s="63"/>
      <c r="J69" s="63"/>
      <c r="K69" s="63"/>
      <c r="L69" s="63"/>
      <c r="M69" s="84" t="s">
        <v>74</v>
      </c>
      <c r="N69" s="136"/>
      <c r="R69" s="91"/>
      <c r="S69" s="117"/>
      <c r="T69" s="117"/>
      <c r="U69" s="91"/>
    </row>
    <row r="70" spans="1:21" s="137" customFormat="1" ht="12.75" customHeight="1" x14ac:dyDescent="0.2">
      <c r="A70" s="61"/>
      <c r="B70" s="87" t="s">
        <v>49</v>
      </c>
      <c r="C70" s="87"/>
      <c r="D70" s="88"/>
      <c r="E70" s="54"/>
      <c r="F70" s="86" t="s">
        <v>27</v>
      </c>
      <c r="G70" s="63"/>
      <c r="H70" s="63"/>
      <c r="I70" s="63"/>
      <c r="J70" s="63"/>
      <c r="K70" s="63"/>
      <c r="L70" s="63"/>
      <c r="M70" s="133"/>
      <c r="N70" s="136"/>
      <c r="S70" s="139"/>
      <c r="T70" s="139"/>
    </row>
    <row r="71" spans="1:21" s="137" customFormat="1" ht="12.75" customHeight="1" x14ac:dyDescent="0.2">
      <c r="A71" s="61"/>
      <c r="B71" s="87" t="s">
        <v>50</v>
      </c>
      <c r="C71" s="87"/>
      <c r="D71" s="88"/>
      <c r="E71" s="77">
        <f>IF(T43&gt;T47,S44*S51,IF(T43+T44&gt;T47,T50*M71+T49*S51,S44*M71))</f>
        <v>0</v>
      </c>
      <c r="F71" s="86" t="s">
        <v>27</v>
      </c>
      <c r="G71" s="63"/>
      <c r="H71" s="63"/>
      <c r="I71" s="63"/>
      <c r="J71" s="63"/>
      <c r="K71" s="63"/>
      <c r="L71" s="63"/>
      <c r="M71" s="141">
        <f>SUM(M49:M53)</f>
        <v>0.192</v>
      </c>
      <c r="N71" s="136"/>
      <c r="S71" s="139"/>
      <c r="T71" s="139"/>
    </row>
    <row r="72" spans="1:21" s="91" customFormat="1" ht="12.75" customHeight="1" x14ac:dyDescent="0.2">
      <c r="A72" s="25"/>
      <c r="B72" s="87" t="s">
        <v>51</v>
      </c>
      <c r="C72" s="87"/>
      <c r="D72" s="88"/>
      <c r="E72" s="77">
        <f>$E$70*M72</f>
        <v>0</v>
      </c>
      <c r="F72" s="86" t="s">
        <v>27</v>
      </c>
      <c r="G72" s="89"/>
      <c r="H72" s="26"/>
      <c r="I72" s="26"/>
      <c r="J72" s="26"/>
      <c r="K72" s="26"/>
      <c r="L72" s="26"/>
      <c r="M72" s="141">
        <f>SUM(M56:M57)</f>
        <v>0</v>
      </c>
      <c r="N72" s="116"/>
      <c r="R72" s="137"/>
      <c r="S72" s="139"/>
      <c r="T72" s="139"/>
      <c r="U72" s="137"/>
    </row>
    <row r="73" spans="1:21" s="91" customFormat="1" ht="12.75" customHeight="1" x14ac:dyDescent="0.2">
      <c r="A73" s="25"/>
      <c r="B73" s="87" t="s">
        <v>52</v>
      </c>
      <c r="C73" s="87"/>
      <c r="D73" s="88"/>
      <c r="E73" s="77">
        <f>$E$70*M73</f>
        <v>0</v>
      </c>
      <c r="F73" s="86" t="s">
        <v>27</v>
      </c>
      <c r="G73" s="26"/>
      <c r="H73" s="26"/>
      <c r="I73" s="26"/>
      <c r="J73" s="26"/>
      <c r="K73" s="26"/>
      <c r="L73" s="26"/>
      <c r="M73" s="141">
        <f>M60+M62</f>
        <v>5.9999999999999995E-4</v>
      </c>
      <c r="N73" s="116"/>
      <c r="S73" s="117"/>
      <c r="T73" s="117"/>
    </row>
    <row r="74" spans="1:21" s="91" customFormat="1" ht="12.75" hidden="1" customHeight="1" x14ac:dyDescent="0.2">
      <c r="A74" s="25"/>
      <c r="B74" s="87"/>
      <c r="C74" s="87"/>
      <c r="D74" s="88"/>
      <c r="E74" s="90">
        <f>$E$70*M74</f>
        <v>0</v>
      </c>
      <c r="F74" s="86" t="s">
        <v>27</v>
      </c>
      <c r="G74" s="26"/>
      <c r="H74" s="26"/>
      <c r="I74" s="26"/>
      <c r="J74" s="26"/>
      <c r="K74" s="26"/>
      <c r="L74" s="26"/>
      <c r="M74" s="142"/>
      <c r="N74" s="116"/>
      <c r="S74" s="117"/>
      <c r="T74" s="117"/>
    </row>
    <row r="75" spans="1:21" s="91" customFormat="1" ht="12.75" hidden="1" customHeight="1" x14ac:dyDescent="0.2">
      <c r="A75" s="25"/>
      <c r="B75" s="87"/>
      <c r="C75" s="87"/>
      <c r="D75" s="88"/>
      <c r="E75" s="90">
        <f>$E$70*M75</f>
        <v>0</v>
      </c>
      <c r="F75" s="86" t="s">
        <v>27</v>
      </c>
      <c r="G75" s="26"/>
      <c r="H75" s="26"/>
      <c r="I75" s="26"/>
      <c r="J75" s="26"/>
      <c r="K75" s="26"/>
      <c r="L75" s="26"/>
      <c r="M75" s="142"/>
      <c r="N75" s="116"/>
      <c r="S75" s="117"/>
      <c r="T75" s="117"/>
    </row>
    <row r="76" spans="1:21" s="91" customFormat="1" ht="12.75" customHeight="1" x14ac:dyDescent="0.2">
      <c r="A76" s="25"/>
      <c r="B76" s="87" t="s">
        <v>53</v>
      </c>
      <c r="C76" s="87"/>
      <c r="D76" s="88"/>
      <c r="E76" s="77">
        <f>(E45*E66+G45*G66+I45*I66+K45*K66+E70)*H76*J76/1000</f>
        <v>0</v>
      </c>
      <c r="F76" s="86" t="s">
        <v>27</v>
      </c>
      <c r="G76" s="26" t="s">
        <v>54</v>
      </c>
      <c r="H76" s="92"/>
      <c r="I76" s="26" t="s">
        <v>55</v>
      </c>
      <c r="J76" s="92"/>
      <c r="K76" s="26"/>
      <c r="L76" s="26"/>
      <c r="M76" s="143"/>
      <c r="N76" s="116"/>
      <c r="S76" s="117"/>
      <c r="T76" s="117"/>
    </row>
    <row r="77" spans="1:21" s="91" customFormat="1" ht="12.75" customHeight="1" x14ac:dyDescent="0.2">
      <c r="A77" s="25"/>
      <c r="B77" s="57" t="s">
        <v>56</v>
      </c>
      <c r="C77" s="57"/>
      <c r="D77" s="58"/>
      <c r="E77" s="77">
        <f>(E45*E66+G45*G66+I45*I66+K45*K66+E70)*J77/1000</f>
        <v>0</v>
      </c>
      <c r="F77" s="86" t="s">
        <v>27</v>
      </c>
      <c r="G77" s="26"/>
      <c r="H77" s="26"/>
      <c r="I77" s="26" t="s">
        <v>55</v>
      </c>
      <c r="J77" s="92"/>
      <c r="K77" s="26"/>
      <c r="L77" s="26"/>
      <c r="M77" s="143"/>
      <c r="N77" s="116"/>
      <c r="S77" s="117"/>
      <c r="T77" s="117"/>
    </row>
    <row r="78" spans="1:21" s="91" customFormat="1" ht="12.75" customHeight="1" x14ac:dyDescent="0.2">
      <c r="A78" s="25"/>
      <c r="B78" s="59"/>
      <c r="C78" s="59"/>
      <c r="D78" s="60"/>
      <c r="E78" s="54"/>
      <c r="F78" s="86" t="s">
        <v>27</v>
      </c>
      <c r="G78" s="26"/>
      <c r="H78" s="26"/>
      <c r="I78" s="26"/>
      <c r="J78" s="144"/>
      <c r="K78" s="26"/>
      <c r="L78" s="26"/>
      <c r="M78" s="143"/>
      <c r="N78" s="116"/>
      <c r="S78" s="117"/>
      <c r="T78" s="117"/>
    </row>
    <row r="79" spans="1:21" s="26" customFormat="1" ht="5.25" customHeight="1" thickBot="1" x14ac:dyDescent="0.25">
      <c r="A79" s="25"/>
      <c r="E79" s="85"/>
      <c r="F79" s="35"/>
      <c r="N79" s="116"/>
      <c r="R79" s="91"/>
      <c r="S79" s="117"/>
      <c r="T79" s="117"/>
      <c r="U79" s="91"/>
    </row>
    <row r="80" spans="1:21" s="91" customFormat="1" ht="12.75" customHeight="1" thickBot="1" x14ac:dyDescent="0.25">
      <c r="A80" s="25"/>
      <c r="B80" s="34" t="s">
        <v>57</v>
      </c>
      <c r="C80" s="26"/>
      <c r="D80" s="26"/>
      <c r="E80" s="93">
        <f>SUM(E69:E78)</f>
        <v>0</v>
      </c>
      <c r="F80" s="94" t="s">
        <v>27</v>
      </c>
      <c r="G80" s="95" t="s">
        <v>58</v>
      </c>
      <c r="H80" s="95" t="s">
        <v>59</v>
      </c>
      <c r="I80" s="96">
        <f>E44*E66+G44*G66+I44*I66+K44*K66+E70+E78</f>
        <v>0</v>
      </c>
      <c r="J80" s="145" t="s">
        <v>75</v>
      </c>
      <c r="K80" s="96">
        <f>(E54+E58+E63)*E66+(G54+G58+G63)*G66+(I54+I58+I63)*I66+(K54+K58+K63)*K66+E71+E72+E73</f>
        <v>0</v>
      </c>
      <c r="L80" s="146" t="s">
        <v>76</v>
      </c>
      <c r="M80" s="96">
        <f>E76+E77</f>
        <v>0</v>
      </c>
      <c r="N80" s="116"/>
      <c r="R80" s="26"/>
      <c r="S80" s="85"/>
      <c r="T80" s="85"/>
      <c r="U80" s="26"/>
    </row>
    <row r="81" spans="1:20" s="91" customFormat="1" ht="4.5" customHeight="1" thickBot="1" x14ac:dyDescent="0.25">
      <c r="A81" s="97"/>
      <c r="B81" s="98"/>
      <c r="C81" s="98"/>
      <c r="D81" s="98"/>
      <c r="E81" s="98"/>
      <c r="F81" s="99"/>
      <c r="G81" s="98"/>
      <c r="H81" s="98"/>
      <c r="I81" s="98"/>
      <c r="J81" s="98"/>
      <c r="K81" s="98"/>
      <c r="L81" s="98"/>
      <c r="M81" s="98"/>
      <c r="N81" s="147"/>
      <c r="S81" s="117"/>
      <c r="T81" s="117"/>
    </row>
    <row r="82" spans="1:20" x14ac:dyDescent="0.25">
      <c r="A82" s="91"/>
      <c r="B82" s="91"/>
      <c r="C82" s="91"/>
      <c r="D82" s="91"/>
      <c r="E82" s="91"/>
      <c r="F82" s="100"/>
      <c r="G82" s="91"/>
      <c r="H82" s="91"/>
      <c r="I82" s="91"/>
    </row>
    <row r="83" spans="1:20" x14ac:dyDescent="0.25">
      <c r="A83" s="91"/>
      <c r="B83" s="91"/>
      <c r="C83" s="91"/>
      <c r="D83" s="91"/>
      <c r="E83" s="91"/>
      <c r="F83" s="100"/>
      <c r="G83" s="91"/>
      <c r="H83" s="91"/>
      <c r="I83" s="91"/>
    </row>
    <row r="84" spans="1:20" x14ac:dyDescent="0.25">
      <c r="A84" s="91"/>
      <c r="B84" s="91"/>
      <c r="C84" s="91"/>
      <c r="D84" s="91"/>
      <c r="E84" s="91"/>
      <c r="F84" s="100"/>
      <c r="G84" s="91"/>
      <c r="H84" s="91"/>
      <c r="I84" s="91"/>
    </row>
    <row r="85" spans="1:20" x14ac:dyDescent="0.25">
      <c r="A85" s="91"/>
      <c r="B85" s="91"/>
      <c r="C85" s="91"/>
      <c r="D85" s="91"/>
      <c r="E85" s="91"/>
      <c r="F85" s="100"/>
      <c r="G85" s="91"/>
      <c r="H85" s="91"/>
      <c r="I85" s="91"/>
    </row>
    <row r="86" spans="1:20" x14ac:dyDescent="0.25">
      <c r="A86" s="91"/>
      <c r="B86" s="91"/>
      <c r="C86" s="91"/>
      <c r="D86" s="91"/>
      <c r="E86" s="91"/>
      <c r="F86" s="100"/>
      <c r="G86" s="91"/>
      <c r="H86" s="91"/>
      <c r="I86" s="91"/>
    </row>
    <row r="87" spans="1:20" x14ac:dyDescent="0.25">
      <c r="A87" s="91"/>
      <c r="B87" s="91"/>
      <c r="C87" s="91"/>
      <c r="D87" s="91"/>
      <c r="E87" s="91"/>
      <c r="F87" s="100"/>
      <c r="G87" s="91"/>
      <c r="H87" s="91"/>
      <c r="I87" s="91"/>
    </row>
  </sheetData>
  <sheetProtection password="93DE" sheet="1" objects="1" scenarios="1"/>
  <mergeCells count="26">
    <mergeCell ref="B78:D78"/>
    <mergeCell ref="B72:D72"/>
    <mergeCell ref="B73:D73"/>
    <mergeCell ref="B74:D74"/>
    <mergeCell ref="B75:D75"/>
    <mergeCell ref="B76:D76"/>
    <mergeCell ref="B77:D77"/>
    <mergeCell ref="B42:D42"/>
    <mergeCell ref="S42:T42"/>
    <mergeCell ref="B43:D43"/>
    <mergeCell ref="B57:D57"/>
    <mergeCell ref="B70:D70"/>
    <mergeCell ref="B71:D71"/>
    <mergeCell ref="I16:J16"/>
    <mergeCell ref="E18:M18"/>
    <mergeCell ref="L23:M23"/>
    <mergeCell ref="M34:M36"/>
    <mergeCell ref="S39:S41"/>
    <mergeCell ref="T39:T41"/>
    <mergeCell ref="A3:B3"/>
    <mergeCell ref="C3:F3"/>
    <mergeCell ref="H3:M3"/>
    <mergeCell ref="D5:M5"/>
    <mergeCell ref="D7:M7"/>
    <mergeCell ref="E12:G12"/>
    <mergeCell ref="I12:J12"/>
  </mergeCells>
  <pageMargins left="0.7" right="0.7" top="0.78740157499999996" bottom="0.78740157499999996" header="0.3" footer="0.3"/>
  <drawing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405AC6-27A6-4130-BC85-460F57A1F68F}">
  <dimension ref="A1:X87"/>
  <sheetViews>
    <sheetView workbookViewId="0">
      <selection activeCell="C3" sqref="C3:F3"/>
    </sheetView>
  </sheetViews>
  <sheetFormatPr baseColWidth="10" defaultRowHeight="15" x14ac:dyDescent="0.25"/>
  <cols>
    <col min="1" max="1" width="2.28515625" style="18" customWidth="1"/>
    <col min="2" max="2" width="3.7109375" style="18" customWidth="1"/>
    <col min="3" max="3" width="9.140625" style="18" customWidth="1"/>
    <col min="4" max="4" width="18.7109375" style="18" customWidth="1"/>
    <col min="5" max="5" width="10.7109375" style="18" customWidth="1"/>
    <col min="6" max="6" width="4.28515625" style="19" customWidth="1"/>
    <col min="7" max="7" width="10.7109375" style="18" customWidth="1"/>
    <col min="8" max="8" width="5.140625" style="18" customWidth="1"/>
    <col min="9" max="9" width="10.140625" style="18" customWidth="1"/>
    <col min="10" max="10" width="5.140625" customWidth="1"/>
    <col min="12" max="12" width="5.140625" customWidth="1"/>
    <col min="14" max="14" width="1.42578125" customWidth="1"/>
    <col min="15" max="15" width="6" customWidth="1"/>
    <col min="17" max="21" width="0" hidden="1" customWidth="1"/>
  </cols>
  <sheetData>
    <row r="1" spans="1:24" s="18" customFormat="1" ht="12.75" x14ac:dyDescent="0.2">
      <c r="A1" s="1"/>
      <c r="B1" s="2" t="s">
        <v>0</v>
      </c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101"/>
      <c r="S1" s="102"/>
      <c r="T1" s="102"/>
    </row>
    <row r="2" spans="1:24" s="18" customFormat="1" ht="12.75" x14ac:dyDescent="0.2">
      <c r="A2" s="4"/>
      <c r="B2" s="5" t="s">
        <v>1</v>
      </c>
      <c r="C2" s="5"/>
      <c r="D2" s="5"/>
      <c r="E2" s="6"/>
      <c r="F2" s="6"/>
      <c r="G2" s="6"/>
      <c r="H2" s="6"/>
      <c r="I2" s="6"/>
      <c r="J2" s="6"/>
      <c r="K2" s="6"/>
      <c r="L2" s="6"/>
      <c r="M2" s="6"/>
      <c r="N2" s="103"/>
      <c r="S2" s="102"/>
      <c r="T2" s="102"/>
    </row>
    <row r="3" spans="1:24" s="105" customFormat="1" ht="18" customHeight="1" x14ac:dyDescent="0.2">
      <c r="A3" s="7" t="s">
        <v>2</v>
      </c>
      <c r="B3" s="8"/>
      <c r="C3" s="9"/>
      <c r="D3" s="10"/>
      <c r="E3" s="10"/>
      <c r="F3" s="11"/>
      <c r="G3" s="12" t="s">
        <v>3</v>
      </c>
      <c r="H3" s="9"/>
      <c r="I3" s="10"/>
      <c r="J3" s="10"/>
      <c r="K3" s="10"/>
      <c r="L3" s="10"/>
      <c r="M3" s="11"/>
      <c r="N3" s="104"/>
      <c r="P3" s="106" t="s">
        <v>60</v>
      </c>
      <c r="Q3" s="106"/>
      <c r="R3" s="106"/>
      <c r="S3" s="107"/>
      <c r="T3" s="107"/>
      <c r="U3" s="106"/>
      <c r="V3" s="106"/>
      <c r="W3" s="106"/>
      <c r="X3" s="106"/>
    </row>
    <row r="4" spans="1:24" s="105" customFormat="1" ht="5.25" customHeight="1" x14ac:dyDescent="0.2">
      <c r="A4" s="13"/>
      <c r="B4" s="14"/>
      <c r="C4" s="15"/>
      <c r="D4" s="15"/>
      <c r="E4" s="12"/>
      <c r="F4" s="14"/>
      <c r="G4" s="14"/>
      <c r="H4" s="12"/>
      <c r="I4" s="12"/>
      <c r="J4" s="108"/>
      <c r="K4" s="12"/>
      <c r="L4" s="108"/>
      <c r="M4" s="108"/>
      <c r="N4" s="104"/>
      <c r="S4" s="109"/>
      <c r="T4" s="109"/>
    </row>
    <row r="5" spans="1:24" s="105" customFormat="1" ht="18" customHeight="1" x14ac:dyDescent="0.2">
      <c r="A5" s="13" t="s">
        <v>4</v>
      </c>
      <c r="B5" s="14"/>
      <c r="C5" s="15"/>
      <c r="D5" s="9"/>
      <c r="E5" s="10"/>
      <c r="F5" s="10"/>
      <c r="G5" s="10"/>
      <c r="H5" s="10"/>
      <c r="I5" s="10"/>
      <c r="J5" s="10"/>
      <c r="K5" s="10"/>
      <c r="L5" s="10"/>
      <c r="M5" s="11"/>
      <c r="N5" s="104"/>
      <c r="S5" s="109"/>
      <c r="T5" s="109"/>
    </row>
    <row r="6" spans="1:24" s="105" customFormat="1" ht="5.25" customHeight="1" x14ac:dyDescent="0.2">
      <c r="A6" s="13"/>
      <c r="B6" s="14"/>
      <c r="C6" s="15"/>
      <c r="D6" s="15"/>
      <c r="E6" s="12"/>
      <c r="F6" s="14"/>
      <c r="G6" s="14"/>
      <c r="H6" s="12"/>
      <c r="I6" s="12"/>
      <c r="J6" s="108"/>
      <c r="K6" s="12"/>
      <c r="L6" s="108"/>
      <c r="M6" s="108"/>
      <c r="N6" s="104"/>
      <c r="S6" s="109"/>
      <c r="T6" s="109"/>
    </row>
    <row r="7" spans="1:24" s="105" customFormat="1" ht="18" customHeight="1" x14ac:dyDescent="0.2">
      <c r="A7" s="13" t="s">
        <v>5</v>
      </c>
      <c r="B7" s="14"/>
      <c r="C7" s="15"/>
      <c r="D7" s="9"/>
      <c r="E7" s="10"/>
      <c r="F7" s="10"/>
      <c r="G7" s="10"/>
      <c r="H7" s="10"/>
      <c r="I7" s="10"/>
      <c r="J7" s="10"/>
      <c r="K7" s="10"/>
      <c r="L7" s="10"/>
      <c r="M7" s="11"/>
      <c r="N7" s="104"/>
      <c r="P7" s="110" t="s">
        <v>61</v>
      </c>
      <c r="S7" s="109"/>
      <c r="T7" s="109"/>
      <c r="V7" s="110"/>
      <c r="W7" s="110"/>
      <c r="X7" s="110"/>
    </row>
    <row r="8" spans="1:24" s="105" customFormat="1" ht="5.25" customHeight="1" thickBot="1" x14ac:dyDescent="0.25">
      <c r="A8" s="16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11"/>
      <c r="S8" s="109"/>
      <c r="T8" s="109"/>
    </row>
    <row r="9" spans="1:24" s="18" customFormat="1" ht="13.5" thickBot="1" x14ac:dyDescent="0.25">
      <c r="F9" s="19"/>
      <c r="S9" s="102"/>
      <c r="T9" s="102"/>
    </row>
    <row r="10" spans="1:24" s="32" customFormat="1" ht="12.75" x14ac:dyDescent="0.2">
      <c r="A10" s="1"/>
      <c r="B10" s="20" t="s">
        <v>6</v>
      </c>
      <c r="C10" s="2"/>
      <c r="D10" s="3"/>
      <c r="E10" s="3"/>
      <c r="F10" s="21"/>
      <c r="G10" s="3"/>
      <c r="H10" s="3"/>
      <c r="I10" s="3"/>
      <c r="J10" s="3"/>
      <c r="K10" s="3"/>
      <c r="L10" s="3"/>
      <c r="M10" s="3"/>
      <c r="N10" s="101"/>
      <c r="P10" s="150" t="s">
        <v>61</v>
      </c>
      <c r="Q10" s="151"/>
      <c r="R10" s="151"/>
      <c r="S10" s="152"/>
      <c r="T10" s="152"/>
      <c r="U10" s="151"/>
      <c r="V10" s="151"/>
      <c r="W10" s="151"/>
      <c r="X10" s="151"/>
    </row>
    <row r="11" spans="1:24" s="18" customFormat="1" ht="12.75" x14ac:dyDescent="0.2">
      <c r="A11" s="4"/>
      <c r="B11" s="22" t="s">
        <v>7</v>
      </c>
      <c r="C11" s="5"/>
      <c r="D11" s="6"/>
      <c r="E11" s="6"/>
      <c r="F11" s="23"/>
      <c r="G11" s="6"/>
      <c r="H11" s="6"/>
      <c r="I11" s="24"/>
      <c r="J11" s="112"/>
      <c r="K11" s="24"/>
      <c r="L11" s="112"/>
      <c r="M11" s="112"/>
      <c r="N11" s="103"/>
      <c r="S11" s="102"/>
      <c r="T11" s="102"/>
    </row>
    <row r="12" spans="1:24" s="91" customFormat="1" ht="13.5" customHeight="1" x14ac:dyDescent="0.2">
      <c r="A12" s="25"/>
      <c r="B12" s="26"/>
      <c r="C12" s="26"/>
      <c r="D12" s="26"/>
      <c r="E12" s="27" t="s">
        <v>8</v>
      </c>
      <c r="F12" s="27"/>
      <c r="G12" s="27"/>
      <c r="H12" s="26"/>
      <c r="I12" s="113"/>
      <c r="J12" s="113"/>
      <c r="K12" s="114"/>
      <c r="L12" s="115"/>
      <c r="M12" s="115"/>
      <c r="N12" s="116"/>
      <c r="S12" s="117"/>
      <c r="T12" s="117"/>
    </row>
    <row r="13" spans="1:24" s="18" customFormat="1" ht="3.75" customHeight="1" x14ac:dyDescent="0.2">
      <c r="A13" s="28"/>
      <c r="B13" s="29"/>
      <c r="C13" s="29"/>
      <c r="D13" s="29"/>
      <c r="E13" s="29"/>
      <c r="F13" s="30"/>
      <c r="G13" s="29"/>
      <c r="H13" s="29"/>
      <c r="I13" s="29"/>
      <c r="J13" s="29"/>
      <c r="K13" s="29"/>
      <c r="L13" s="29"/>
      <c r="M13" s="29"/>
      <c r="N13" s="118"/>
      <c r="S13" s="102"/>
      <c r="T13" s="102"/>
    </row>
    <row r="14" spans="1:24" s="18" customFormat="1" ht="3.75" customHeight="1" x14ac:dyDescent="0.2">
      <c r="A14" s="31"/>
      <c r="B14" s="32"/>
      <c r="C14" s="32"/>
      <c r="D14" s="32"/>
      <c r="E14" s="32"/>
      <c r="F14" s="33"/>
      <c r="G14" s="32"/>
      <c r="H14" s="32"/>
      <c r="I14" s="32"/>
      <c r="J14" s="32"/>
      <c r="K14" s="32"/>
      <c r="L14" s="32"/>
      <c r="M14" s="32"/>
      <c r="N14" s="119"/>
      <c r="S14" s="102"/>
      <c r="T14" s="102"/>
    </row>
    <row r="15" spans="1:24" s="18" customFormat="1" ht="12.75" x14ac:dyDescent="0.2">
      <c r="A15" s="31"/>
      <c r="B15" s="34" t="s">
        <v>9</v>
      </c>
      <c r="C15" s="32"/>
      <c r="D15" s="32"/>
      <c r="E15" s="32"/>
      <c r="F15" s="33"/>
      <c r="G15" s="32"/>
      <c r="H15" s="32"/>
      <c r="I15" s="32"/>
      <c r="J15" s="32"/>
      <c r="K15" s="32"/>
      <c r="L15" s="32"/>
      <c r="M15" s="32"/>
      <c r="N15" s="119"/>
      <c r="S15" s="102"/>
      <c r="T15" s="102"/>
    </row>
    <row r="16" spans="1:24" s="18" customFormat="1" ht="15" customHeight="1" x14ac:dyDescent="0.2">
      <c r="A16" s="31"/>
      <c r="B16" s="26" t="s">
        <v>10</v>
      </c>
      <c r="C16" s="32"/>
      <c r="D16" s="32"/>
      <c r="E16" s="32"/>
      <c r="F16" s="33"/>
      <c r="G16" s="32"/>
      <c r="H16" s="26"/>
      <c r="I16" s="113"/>
      <c r="J16" s="113"/>
      <c r="K16" s="114"/>
      <c r="L16" s="115"/>
      <c r="M16" s="115"/>
      <c r="N16" s="119"/>
      <c r="S16" s="102"/>
      <c r="T16" s="102"/>
    </row>
    <row r="17" spans="1:20" s="91" customFormat="1" ht="6" customHeight="1" x14ac:dyDescent="0.2">
      <c r="A17" s="25"/>
      <c r="B17" s="26"/>
      <c r="C17" s="26"/>
      <c r="D17" s="26"/>
      <c r="E17" s="26"/>
      <c r="F17" s="35"/>
      <c r="G17" s="26"/>
      <c r="H17" s="26"/>
      <c r="I17" s="26"/>
      <c r="J17" s="26"/>
      <c r="K17" s="26"/>
      <c r="L17" s="26"/>
      <c r="M17" s="26"/>
      <c r="N17" s="116"/>
      <c r="S17" s="117"/>
      <c r="T17" s="117"/>
    </row>
    <row r="18" spans="1:20" s="18" customFormat="1" ht="15" customHeight="1" x14ac:dyDescent="0.2">
      <c r="A18" s="31"/>
      <c r="B18" s="26" t="s">
        <v>11</v>
      </c>
      <c r="C18" s="32"/>
      <c r="D18" s="32"/>
      <c r="E18" s="120"/>
      <c r="F18" s="120"/>
      <c r="G18" s="120"/>
      <c r="H18" s="120"/>
      <c r="I18" s="120"/>
      <c r="J18" s="120"/>
      <c r="K18" s="120"/>
      <c r="L18" s="120"/>
      <c r="M18" s="120"/>
      <c r="N18" s="119"/>
      <c r="S18" s="102"/>
      <c r="T18" s="102"/>
    </row>
    <row r="19" spans="1:20" s="18" customFormat="1" ht="3.75" customHeight="1" x14ac:dyDescent="0.2">
      <c r="A19" s="28"/>
      <c r="B19" s="29"/>
      <c r="C19" s="29"/>
      <c r="D19" s="29"/>
      <c r="E19" s="29"/>
      <c r="F19" s="30"/>
      <c r="G19" s="29"/>
      <c r="H19" s="29"/>
      <c r="I19" s="29"/>
      <c r="J19" s="29"/>
      <c r="K19" s="29"/>
      <c r="L19" s="29"/>
      <c r="M19" s="29"/>
      <c r="N19" s="118"/>
      <c r="S19" s="102"/>
      <c r="T19" s="102"/>
    </row>
    <row r="20" spans="1:20" s="18" customFormat="1" ht="12.75" x14ac:dyDescent="0.2">
      <c r="A20" s="31"/>
      <c r="B20" s="34" t="s">
        <v>12</v>
      </c>
      <c r="C20" s="32"/>
      <c r="D20" s="32"/>
      <c r="E20" s="32"/>
      <c r="F20" s="33"/>
      <c r="G20" s="32"/>
      <c r="H20" s="32"/>
      <c r="I20" s="32"/>
      <c r="J20" s="32"/>
      <c r="K20" s="32"/>
      <c r="L20" s="32"/>
      <c r="M20" s="32"/>
      <c r="N20" s="119"/>
      <c r="S20" s="102"/>
      <c r="T20" s="102"/>
    </row>
    <row r="21" spans="1:20" s="105" customFormat="1" ht="15" customHeight="1" x14ac:dyDescent="0.2">
      <c r="A21" s="36"/>
      <c r="B21" s="22" t="s">
        <v>13</v>
      </c>
      <c r="C21" s="37"/>
      <c r="D21" s="37"/>
      <c r="E21" s="37"/>
      <c r="F21" s="38"/>
      <c r="G21" s="37"/>
      <c r="H21" s="37"/>
      <c r="I21" s="37"/>
      <c r="J21" s="37"/>
      <c r="K21" s="37"/>
      <c r="L21" s="37"/>
      <c r="M21" s="37"/>
      <c r="N21" s="121"/>
      <c r="S21" s="109"/>
      <c r="T21" s="109"/>
    </row>
    <row r="22" spans="1:20" s="105" customFormat="1" ht="4.5" customHeight="1" x14ac:dyDescent="0.2">
      <c r="A22" s="39"/>
      <c r="B22" s="40"/>
      <c r="C22" s="15"/>
      <c r="D22" s="15"/>
      <c r="E22" s="15"/>
      <c r="F22" s="41"/>
      <c r="G22" s="15"/>
      <c r="H22" s="15"/>
      <c r="I22" s="15"/>
      <c r="J22" s="15"/>
      <c r="K22" s="15"/>
      <c r="L22" s="15"/>
      <c r="M22" s="15"/>
      <c r="N22" s="104"/>
      <c r="S22" s="109"/>
      <c r="T22" s="109"/>
    </row>
    <row r="23" spans="1:20" s="91" customFormat="1" ht="15" customHeight="1" x14ac:dyDescent="0.2">
      <c r="A23" s="25"/>
      <c r="B23" s="42"/>
      <c r="C23" s="26" t="s">
        <v>14</v>
      </c>
      <c r="D23" s="26"/>
      <c r="E23" s="43"/>
      <c r="F23" s="35"/>
      <c r="G23" s="26" t="s">
        <v>15</v>
      </c>
      <c r="H23" s="26"/>
      <c r="I23" s="26"/>
      <c r="J23" s="26"/>
      <c r="K23" s="62" t="s">
        <v>62</v>
      </c>
      <c r="L23" s="122"/>
      <c r="M23" s="123"/>
      <c r="N23" s="116"/>
      <c r="S23" s="117"/>
      <c r="T23" s="117"/>
    </row>
    <row r="24" spans="1:20" s="18" customFormat="1" ht="4.5" customHeight="1" x14ac:dyDescent="0.2">
      <c r="A24" s="31"/>
      <c r="B24" s="32"/>
      <c r="C24" s="32"/>
      <c r="D24" s="32"/>
      <c r="E24" s="32"/>
      <c r="F24" s="33"/>
      <c r="G24" s="32"/>
      <c r="H24" s="32"/>
      <c r="I24" s="32"/>
      <c r="J24" s="32"/>
      <c r="K24" s="32"/>
      <c r="L24" s="32"/>
      <c r="M24" s="32"/>
      <c r="N24" s="119"/>
      <c r="S24" s="102"/>
      <c r="T24" s="102"/>
    </row>
    <row r="25" spans="1:20" s="91" customFormat="1" ht="15" customHeight="1" x14ac:dyDescent="0.2">
      <c r="A25" s="25"/>
      <c r="B25" s="42"/>
      <c r="C25" s="26" t="s">
        <v>16</v>
      </c>
      <c r="D25" s="26"/>
      <c r="E25" s="43"/>
      <c r="F25" s="35"/>
      <c r="G25" s="26" t="s">
        <v>17</v>
      </c>
      <c r="H25" s="26"/>
      <c r="I25" s="26"/>
      <c r="J25" s="26"/>
      <c r="K25" s="26"/>
      <c r="L25" s="26"/>
      <c r="M25" s="26"/>
      <c r="N25" s="116"/>
      <c r="S25" s="117"/>
      <c r="T25" s="117"/>
    </row>
    <row r="26" spans="1:20" s="18" customFormat="1" ht="4.5" customHeight="1" x14ac:dyDescent="0.2">
      <c r="A26" s="31"/>
      <c r="B26" s="29"/>
      <c r="C26" s="29"/>
      <c r="D26" s="29"/>
      <c r="E26" s="29"/>
      <c r="F26" s="30"/>
      <c r="G26" s="29"/>
      <c r="H26" s="29"/>
      <c r="I26" s="29"/>
      <c r="J26" s="29"/>
      <c r="K26" s="29"/>
      <c r="L26" s="29"/>
      <c r="M26" s="29"/>
      <c r="N26" s="118"/>
      <c r="S26" s="102"/>
      <c r="T26" s="102"/>
    </row>
    <row r="27" spans="1:20" s="18" customFormat="1" ht="3.75" customHeight="1" x14ac:dyDescent="0.2">
      <c r="A27" s="31"/>
      <c r="B27" s="32"/>
      <c r="C27" s="32"/>
      <c r="D27" s="32"/>
      <c r="E27" s="32"/>
      <c r="F27" s="33"/>
      <c r="G27" s="32"/>
      <c r="H27" s="32"/>
      <c r="I27" s="32"/>
      <c r="J27" s="32"/>
      <c r="K27" s="32"/>
      <c r="L27" s="32"/>
      <c r="M27" s="32"/>
      <c r="N27" s="119"/>
      <c r="S27" s="102"/>
      <c r="T27" s="102"/>
    </row>
    <row r="28" spans="1:20" s="18" customFormat="1" ht="12.75" x14ac:dyDescent="0.2">
      <c r="A28" s="31"/>
      <c r="B28" s="40" t="s">
        <v>18</v>
      </c>
      <c r="C28" s="32"/>
      <c r="D28" s="32"/>
      <c r="E28" s="32"/>
      <c r="F28" s="33"/>
      <c r="G28" s="32"/>
      <c r="H28" s="32"/>
      <c r="I28" s="32"/>
      <c r="J28" s="32"/>
      <c r="K28" s="32"/>
      <c r="L28" s="32"/>
      <c r="M28" s="32"/>
      <c r="N28" s="119"/>
      <c r="S28" s="102"/>
      <c r="T28" s="102"/>
    </row>
    <row r="29" spans="1:20" s="91" customFormat="1" ht="15" customHeight="1" x14ac:dyDescent="0.2">
      <c r="A29" s="25"/>
      <c r="B29" s="42"/>
      <c r="C29" s="26" t="s">
        <v>19</v>
      </c>
      <c r="D29" s="26"/>
      <c r="E29" s="44">
        <v>38</v>
      </c>
      <c r="F29" s="35"/>
      <c r="G29" s="26" t="s">
        <v>20</v>
      </c>
      <c r="H29" s="26"/>
      <c r="I29" s="26"/>
      <c r="J29" s="26"/>
      <c r="K29" s="26"/>
      <c r="L29" s="26"/>
      <c r="M29" s="26"/>
      <c r="N29" s="116"/>
      <c r="S29" s="117"/>
      <c r="T29" s="117"/>
    </row>
    <row r="30" spans="1:20" s="18" customFormat="1" ht="4.5" customHeight="1" x14ac:dyDescent="0.2">
      <c r="A30" s="28"/>
      <c r="B30" s="29"/>
      <c r="C30" s="29"/>
      <c r="D30" s="29"/>
      <c r="E30" s="29"/>
      <c r="F30" s="30"/>
      <c r="G30" s="29"/>
      <c r="H30" s="29"/>
      <c r="I30" s="29"/>
      <c r="J30" s="29"/>
      <c r="K30" s="29"/>
      <c r="L30" s="29"/>
      <c r="M30" s="29"/>
      <c r="N30" s="118"/>
      <c r="S30" s="102"/>
      <c r="T30" s="102"/>
    </row>
    <row r="31" spans="1:20" s="32" customFormat="1" ht="12.75" x14ac:dyDescent="0.2">
      <c r="A31" s="31"/>
      <c r="B31" s="34" t="s">
        <v>21</v>
      </c>
      <c r="F31" s="33"/>
      <c r="N31" s="119"/>
      <c r="S31" s="124"/>
      <c r="T31" s="124"/>
    </row>
    <row r="32" spans="1:20" s="105" customFormat="1" ht="15" customHeight="1" x14ac:dyDescent="0.2">
      <c r="A32" s="36"/>
      <c r="B32" s="22" t="s">
        <v>22</v>
      </c>
      <c r="C32" s="37"/>
      <c r="D32" s="37"/>
      <c r="E32" s="37"/>
      <c r="F32" s="38"/>
      <c r="G32" s="37"/>
      <c r="H32" s="37"/>
      <c r="I32" s="37"/>
      <c r="J32" s="37"/>
      <c r="K32" s="37"/>
      <c r="L32" s="37"/>
      <c r="M32" s="37"/>
      <c r="N32" s="121"/>
      <c r="S32" s="109"/>
      <c r="T32" s="109"/>
    </row>
    <row r="33" spans="1:21" s="105" customFormat="1" ht="3.75" customHeight="1" x14ac:dyDescent="0.2">
      <c r="A33" s="39"/>
      <c r="B33" s="15"/>
      <c r="C33" s="15"/>
      <c r="D33" s="15"/>
      <c r="E33" s="15"/>
      <c r="F33" s="41"/>
      <c r="G33" s="15"/>
      <c r="H33" s="15"/>
      <c r="I33" s="15"/>
      <c r="J33" s="15"/>
      <c r="K33" s="15"/>
      <c r="L33" s="15"/>
      <c r="M33" s="15"/>
      <c r="N33" s="104"/>
      <c r="S33" s="109"/>
      <c r="T33" s="109"/>
    </row>
    <row r="34" spans="1:21" s="18" customFormat="1" ht="12.75" x14ac:dyDescent="0.2">
      <c r="A34" s="31"/>
      <c r="B34" s="32"/>
      <c r="C34" s="32"/>
      <c r="D34" s="45" t="s">
        <v>23</v>
      </c>
      <c r="E34" s="46"/>
      <c r="F34" s="47"/>
      <c r="G34" s="46"/>
      <c r="H34" s="32"/>
      <c r="I34" s="46"/>
      <c r="J34" s="32"/>
      <c r="K34" s="46"/>
      <c r="L34" s="32"/>
      <c r="M34" s="125" t="s">
        <v>63</v>
      </c>
      <c r="N34" s="119"/>
      <c r="S34" s="102"/>
      <c r="T34" s="102"/>
    </row>
    <row r="35" spans="1:21" s="91" customFormat="1" ht="11.25" x14ac:dyDescent="0.2">
      <c r="A35" s="25"/>
      <c r="B35" s="26" t="s">
        <v>8</v>
      </c>
      <c r="C35" s="26"/>
      <c r="D35" s="26"/>
      <c r="E35" s="44"/>
      <c r="F35" s="35"/>
      <c r="G35" s="48"/>
      <c r="H35" s="26"/>
      <c r="I35" s="48"/>
      <c r="J35" s="26"/>
      <c r="K35" s="48"/>
      <c r="L35" s="26"/>
      <c r="M35" s="126"/>
      <c r="N35" s="116"/>
      <c r="S35" s="117"/>
      <c r="T35" s="117"/>
    </row>
    <row r="36" spans="1:21" s="91" customFormat="1" ht="11.25" x14ac:dyDescent="0.2">
      <c r="A36" s="25"/>
      <c r="B36" s="26" t="s">
        <v>24</v>
      </c>
      <c r="C36" s="26"/>
      <c r="D36" s="26"/>
      <c r="E36" s="44"/>
      <c r="F36" s="35"/>
      <c r="G36" s="48"/>
      <c r="H36" s="26"/>
      <c r="I36" s="48"/>
      <c r="J36" s="26"/>
      <c r="K36" s="48"/>
      <c r="L36" s="26"/>
      <c r="M36" s="127"/>
      <c r="N36" s="116"/>
      <c r="S36" s="117"/>
      <c r="T36" s="117"/>
    </row>
    <row r="37" spans="1:21" ht="3.75" customHeight="1" x14ac:dyDescent="0.25">
      <c r="A37" s="49"/>
      <c r="B37" s="50"/>
      <c r="C37" s="50"/>
      <c r="D37" s="50"/>
      <c r="E37" s="51"/>
      <c r="F37" s="52"/>
      <c r="G37" s="50"/>
      <c r="H37" s="50"/>
      <c r="I37" s="50"/>
      <c r="J37" s="148"/>
      <c r="K37" s="148"/>
      <c r="L37" s="148"/>
      <c r="M37" s="148"/>
      <c r="N37" s="149"/>
    </row>
    <row r="38" spans="1:21" ht="3.75" customHeight="1" x14ac:dyDescent="0.25">
      <c r="A38" s="25"/>
      <c r="B38" s="26"/>
      <c r="C38" s="26"/>
      <c r="D38" s="26"/>
      <c r="E38" s="26"/>
      <c r="F38" s="35"/>
      <c r="G38" s="26"/>
      <c r="H38" s="26"/>
      <c r="I38" s="26"/>
      <c r="J38" s="148"/>
      <c r="K38" s="148"/>
      <c r="L38" s="148"/>
      <c r="M38" s="148"/>
      <c r="N38" s="149"/>
    </row>
    <row r="39" spans="1:21" x14ac:dyDescent="0.25">
      <c r="A39" s="39"/>
      <c r="B39" s="40" t="s">
        <v>25</v>
      </c>
      <c r="C39" s="15"/>
      <c r="D39" s="15"/>
      <c r="E39" s="53"/>
      <c r="F39" s="41"/>
      <c r="G39" s="15"/>
      <c r="H39" s="15"/>
      <c r="I39" s="15"/>
      <c r="J39" s="148"/>
      <c r="K39" s="148"/>
      <c r="L39" s="148"/>
      <c r="M39" s="148"/>
      <c r="N39" s="149"/>
      <c r="R39" s="105"/>
      <c r="S39" s="128">
        <f>E29/40</f>
        <v>0.95</v>
      </c>
      <c r="T39" s="128">
        <v>1</v>
      </c>
      <c r="U39" s="105"/>
    </row>
    <row r="40" spans="1:21" ht="3.75" customHeight="1" x14ac:dyDescent="0.25">
      <c r="A40" s="25"/>
      <c r="B40" s="26"/>
      <c r="C40" s="26"/>
      <c r="D40" s="26"/>
      <c r="E40" s="26"/>
      <c r="F40" s="35"/>
      <c r="G40" s="26"/>
      <c r="H40" s="26"/>
      <c r="I40" s="26"/>
      <c r="J40" s="148"/>
      <c r="K40" s="148"/>
      <c r="L40" s="148"/>
      <c r="M40" s="148"/>
      <c r="N40" s="149"/>
      <c r="R40" s="91"/>
      <c r="S40" s="128"/>
      <c r="T40" s="128"/>
      <c r="U40" s="91"/>
    </row>
    <row r="41" spans="1:21" x14ac:dyDescent="0.25">
      <c r="A41" s="25"/>
      <c r="B41" s="26" t="s">
        <v>26</v>
      </c>
      <c r="C41" s="26"/>
      <c r="D41" s="26"/>
      <c r="E41" s="54"/>
      <c r="F41" s="55" t="s">
        <v>27</v>
      </c>
      <c r="G41" s="54"/>
      <c r="H41" s="56" t="s">
        <v>27</v>
      </c>
      <c r="I41" s="54"/>
      <c r="J41" s="55" t="s">
        <v>27</v>
      </c>
      <c r="K41" s="54"/>
      <c r="L41" s="56" t="s">
        <v>27</v>
      </c>
      <c r="M41" s="131">
        <f>E29/38</f>
        <v>1</v>
      </c>
      <c r="N41" s="149"/>
      <c r="R41" s="91"/>
      <c r="S41" s="128"/>
      <c r="T41" s="128"/>
      <c r="U41" s="91"/>
    </row>
    <row r="42" spans="1:21" x14ac:dyDescent="0.25">
      <c r="A42" s="25"/>
      <c r="B42" s="57" t="s">
        <v>28</v>
      </c>
      <c r="C42" s="57"/>
      <c r="D42" s="58"/>
      <c r="E42" s="54"/>
      <c r="F42" s="55" t="s">
        <v>27</v>
      </c>
      <c r="G42" s="54"/>
      <c r="H42" s="55" t="s">
        <v>27</v>
      </c>
      <c r="I42" s="54"/>
      <c r="J42" s="55" t="s">
        <v>27</v>
      </c>
      <c r="K42" s="54"/>
      <c r="L42" s="55" t="s">
        <v>27</v>
      </c>
      <c r="M42" s="132"/>
      <c r="N42" s="149"/>
      <c r="R42" s="91"/>
      <c r="S42" s="129" t="s">
        <v>64</v>
      </c>
      <c r="T42" s="129"/>
      <c r="U42" s="91" t="s">
        <v>65</v>
      </c>
    </row>
    <row r="43" spans="1:21" x14ac:dyDescent="0.25">
      <c r="A43" s="25"/>
      <c r="B43" s="59" t="s">
        <v>29</v>
      </c>
      <c r="C43" s="59"/>
      <c r="D43" s="60"/>
      <c r="E43" s="54"/>
      <c r="F43" s="55" t="s">
        <v>27</v>
      </c>
      <c r="G43" s="54"/>
      <c r="H43" s="55" t="s">
        <v>27</v>
      </c>
      <c r="I43" s="54"/>
      <c r="J43" s="55" t="s">
        <v>27</v>
      </c>
      <c r="K43" s="54"/>
      <c r="L43" s="55" t="s">
        <v>27</v>
      </c>
      <c r="M43" s="132"/>
      <c r="N43" s="149"/>
      <c r="R43" s="91" t="s">
        <v>66</v>
      </c>
      <c r="S43" s="117">
        <f>(E41*E66+G41*G66+I41*I66+K41*K66)</f>
        <v>0</v>
      </c>
      <c r="T43" s="117">
        <f>S43/S39</f>
        <v>0</v>
      </c>
      <c r="U43" s="91"/>
    </row>
    <row r="44" spans="1:21" x14ac:dyDescent="0.25">
      <c r="A44" s="61"/>
      <c r="B44" s="62"/>
      <c r="C44" s="63"/>
      <c r="D44" s="62" t="s">
        <v>30</v>
      </c>
      <c r="E44" s="64">
        <f>SUM(E41:E43)</f>
        <v>0</v>
      </c>
      <c r="F44" s="65" t="s">
        <v>27</v>
      </c>
      <c r="G44" s="64">
        <f>SUM(G41:G43)</f>
        <v>0</v>
      </c>
      <c r="H44" s="66" t="s">
        <v>27</v>
      </c>
      <c r="I44" s="64">
        <f>SUM(I41:I43)</f>
        <v>0</v>
      </c>
      <c r="J44" s="65" t="s">
        <v>27</v>
      </c>
      <c r="K44" s="64">
        <f>SUM(K41:K43)</f>
        <v>0</v>
      </c>
      <c r="L44" s="84" t="s">
        <v>27</v>
      </c>
      <c r="M44" s="148"/>
      <c r="N44" s="149"/>
      <c r="R44" s="91" t="s">
        <v>67</v>
      </c>
      <c r="S44" s="117">
        <f>E70</f>
        <v>0</v>
      </c>
      <c r="T44" s="117">
        <f>S44/S39</f>
        <v>0</v>
      </c>
      <c r="U44" s="91"/>
    </row>
    <row r="45" spans="1:21" x14ac:dyDescent="0.25">
      <c r="A45" s="61"/>
      <c r="B45" s="62"/>
      <c r="C45" s="63"/>
      <c r="D45" s="62" t="s">
        <v>31</v>
      </c>
      <c r="E45" s="67"/>
      <c r="F45" s="65" t="s">
        <v>27</v>
      </c>
      <c r="G45" s="68"/>
      <c r="H45" s="65" t="s">
        <v>27</v>
      </c>
      <c r="I45" s="68"/>
      <c r="J45" s="65" t="s">
        <v>27</v>
      </c>
      <c r="K45" s="68"/>
      <c r="L45" s="84" t="s">
        <v>27</v>
      </c>
      <c r="M45" s="148"/>
      <c r="N45" s="149"/>
      <c r="R45" s="91"/>
      <c r="S45" s="117"/>
      <c r="T45" s="117"/>
      <c r="U45" s="91"/>
    </row>
    <row r="46" spans="1:21" ht="11.25" customHeight="1" x14ac:dyDescent="0.25">
      <c r="A46" s="25"/>
      <c r="B46" s="26"/>
      <c r="C46" s="26"/>
      <c r="D46" s="26"/>
      <c r="E46" s="69"/>
      <c r="F46" s="70"/>
      <c r="G46" s="71"/>
      <c r="H46" s="72"/>
      <c r="I46" s="71"/>
      <c r="J46" s="70"/>
      <c r="K46" s="71"/>
      <c r="L46" s="72"/>
      <c r="M46" s="148"/>
      <c r="N46" s="149"/>
      <c r="R46" s="91" t="s">
        <v>68</v>
      </c>
      <c r="S46" s="117">
        <f>S43+S44</f>
        <v>0</v>
      </c>
      <c r="T46" s="117">
        <f>T43+T44</f>
        <v>0</v>
      </c>
      <c r="U46" s="91"/>
    </row>
    <row r="47" spans="1:21" x14ac:dyDescent="0.25">
      <c r="A47" s="39"/>
      <c r="B47" s="40" t="s">
        <v>32</v>
      </c>
      <c r="C47" s="15"/>
      <c r="D47" s="15"/>
      <c r="E47" s="73"/>
      <c r="F47" s="74"/>
      <c r="G47" s="73"/>
      <c r="H47" s="75"/>
      <c r="I47" s="73"/>
      <c r="J47" s="74"/>
      <c r="K47" s="73"/>
      <c r="L47" s="75"/>
      <c r="M47" s="148"/>
      <c r="N47" s="149"/>
      <c r="R47" s="105" t="s">
        <v>69</v>
      </c>
      <c r="S47" s="109">
        <v>66150</v>
      </c>
      <c r="T47" s="109">
        <v>66150</v>
      </c>
      <c r="U47" s="117">
        <v>96600</v>
      </c>
    </row>
    <row r="48" spans="1:21" ht="3.75" customHeight="1" x14ac:dyDescent="0.25">
      <c r="A48" s="25"/>
      <c r="B48" s="26"/>
      <c r="C48" s="26"/>
      <c r="D48" s="26"/>
      <c r="E48" s="71"/>
      <c r="F48" s="70"/>
      <c r="G48" s="71"/>
      <c r="H48" s="72"/>
      <c r="I48" s="71"/>
      <c r="J48" s="70"/>
      <c r="K48" s="71"/>
      <c r="L48" s="72"/>
      <c r="M48" s="148"/>
      <c r="N48" s="149"/>
      <c r="R48" s="91"/>
      <c r="S48" s="117"/>
      <c r="T48" s="117"/>
      <c r="U48" s="91"/>
    </row>
    <row r="49" spans="1:21" s="91" customFormat="1" ht="15" customHeight="1" x14ac:dyDescent="0.2">
      <c r="A49" s="25"/>
      <c r="B49" s="26" t="s">
        <v>33</v>
      </c>
      <c r="C49" s="26"/>
      <c r="D49" s="26"/>
      <c r="E49" s="153">
        <f>IF(E29=0,0,IF(E41/E29*38&gt;S52,(S52/38*E29+E42+E43)*M49,E45*M49))</f>
        <v>0</v>
      </c>
      <c r="F49" s="154" t="s">
        <v>27</v>
      </c>
      <c r="G49" s="153">
        <f>IF(E29=0,0,IF(G41/E29*38&gt;S52,(S52/38*E29+G42+G43)*M49,G45*M49))</f>
        <v>0</v>
      </c>
      <c r="H49" s="155" t="s">
        <v>27</v>
      </c>
      <c r="I49" s="153">
        <f>IF(E29=0,0,IF(I41/E29*38&gt;S52,(S52/38*E29+I42+I43)*M49,I45*M49))</f>
        <v>0</v>
      </c>
      <c r="J49" s="156" t="s">
        <v>27</v>
      </c>
      <c r="K49" s="153">
        <f>IF(E29=0,0,IF(K41/E29*38&gt;S52,(S52/38*E29+K42+K43)*M49,K45*M49))</f>
        <v>0</v>
      </c>
      <c r="L49" s="86" t="s">
        <v>27</v>
      </c>
      <c r="M49" s="133">
        <v>1.2999999999999999E-2</v>
      </c>
      <c r="N49" s="116"/>
      <c r="R49" s="91" t="s">
        <v>70</v>
      </c>
      <c r="S49" s="117">
        <f>S46-S47</f>
        <v>-66150</v>
      </c>
      <c r="T49" s="117">
        <f>T46-T47</f>
        <v>-66150</v>
      </c>
    </row>
    <row r="50" spans="1:21" s="91" customFormat="1" ht="15" customHeight="1" x14ac:dyDescent="0.2">
      <c r="A50" s="25"/>
      <c r="B50" s="26" t="s">
        <v>34</v>
      </c>
      <c r="C50" s="26"/>
      <c r="D50" s="26"/>
      <c r="E50" s="153">
        <f>IF(E29=0,0,IF(E41/E29*38&gt;U52,(U52/38*E29+E42+E43)*M50,E45*M50))</f>
        <v>0</v>
      </c>
      <c r="F50" s="154" t="s">
        <v>27</v>
      </c>
      <c r="G50" s="153">
        <f>IF(E29=0,0,IF(G41/E29*38&gt;U52,(U52/38*E29+G42+G43)*M50,G45*M50))</f>
        <v>0</v>
      </c>
      <c r="H50" s="155" t="s">
        <v>27</v>
      </c>
      <c r="I50" s="153">
        <f>IF(E29=0,0,IF(I41/E29*38&gt;U52,(U52/38*E29+I42+I43)*M50,I45*M50))</f>
        <v>0</v>
      </c>
      <c r="J50" s="156" t="s">
        <v>27</v>
      </c>
      <c r="K50" s="153">
        <f>IF(E29=0,0,IF(K41/E29*38&gt;T52,(T52/38*E29+K42+K43)*M50,K45*M50))</f>
        <v>0</v>
      </c>
      <c r="L50" s="86" t="s">
        <v>27</v>
      </c>
      <c r="M50" s="133">
        <v>9.2999999999999999E-2</v>
      </c>
      <c r="N50" s="116"/>
      <c r="R50" s="91" t="s">
        <v>71</v>
      </c>
      <c r="S50" s="117">
        <f>S44-S49</f>
        <v>66150</v>
      </c>
      <c r="T50" s="117">
        <f>T44-T49</f>
        <v>66150</v>
      </c>
    </row>
    <row r="51" spans="1:21" s="91" customFormat="1" ht="15" customHeight="1" x14ac:dyDescent="0.2">
      <c r="A51" s="25"/>
      <c r="B51" s="26" t="s">
        <v>35</v>
      </c>
      <c r="C51" s="26"/>
      <c r="D51" s="26"/>
      <c r="E51" s="153">
        <f>IF(E29=0,0,IF(E41/E29*38&gt;U52,(U52/38*E29+E42+E43)*M51,E45*M51))</f>
        <v>0</v>
      </c>
      <c r="F51" s="154" t="s">
        <v>27</v>
      </c>
      <c r="G51" s="153">
        <f>IF(E29=0,0,IF(G41/E29*38&gt;U52,(U52/38*E29+G42+G43)*M51,G45*M51))</f>
        <v>0</v>
      </c>
      <c r="H51" s="155" t="s">
        <v>27</v>
      </c>
      <c r="I51" s="153">
        <f>IF(E29=0,0,IF(I41/E29*38&gt;U52,(U52/38*E29+I42+I43)*M51,I45*M51))</f>
        <v>0</v>
      </c>
      <c r="J51" s="156" t="s">
        <v>27</v>
      </c>
      <c r="K51" s="153">
        <f>IF(E29=0,0,IF(K41/E29*38&gt;T52,(T52/38*E29+K42+K43)*M51,K45*M51))</f>
        <v>0</v>
      </c>
      <c r="L51" s="86" t="s">
        <v>27</v>
      </c>
      <c r="M51" s="133">
        <v>1.2999999999999999E-2</v>
      </c>
      <c r="N51" s="116"/>
      <c r="R51" s="91" t="s">
        <v>72</v>
      </c>
      <c r="S51" s="130">
        <f>M71-M49-M52-M53</f>
        <v>0.106</v>
      </c>
      <c r="T51" s="130">
        <f>M71-M49-M52-M53</f>
        <v>0.106</v>
      </c>
    </row>
    <row r="52" spans="1:21" s="91" customFormat="1" ht="15" customHeight="1" x14ac:dyDescent="0.2">
      <c r="A52" s="25"/>
      <c r="B52" s="26" t="s">
        <v>36</v>
      </c>
      <c r="C52" s="26"/>
      <c r="D52" s="26"/>
      <c r="E52" s="153">
        <f>IF(E29=0,0,IF(E41/E29*38&gt;S52,(S52/38*E29+E42+E43)*M52,E45*M52))</f>
        <v>0</v>
      </c>
      <c r="F52" s="154" t="s">
        <v>27</v>
      </c>
      <c r="G52" s="153">
        <f>IF(E29=0,0,IF(G41/E29*38&gt;S52,(S52/38*E29+G42+G43)*M52,G45*M52))</f>
        <v>0</v>
      </c>
      <c r="H52" s="155" t="s">
        <v>27</v>
      </c>
      <c r="I52" s="153">
        <f>IF(E29=0,0,IF(I41/E29*38&gt;S52,(S52/38*E29+I42+I43)*M52,I45*M52))</f>
        <v>0</v>
      </c>
      <c r="J52" s="156" t="s">
        <v>27</v>
      </c>
      <c r="K52" s="153">
        <f>IF(E29=0,0,IF(K41/E29*38&gt;S52,(S52/38*E29+K42+K43)*M52,K45*M52))</f>
        <v>0</v>
      </c>
      <c r="L52" s="86" t="s">
        <v>27</v>
      </c>
      <c r="M52" s="133">
        <v>7.2999999999999995E-2</v>
      </c>
      <c r="N52" s="116"/>
      <c r="R52" s="91" t="s">
        <v>73</v>
      </c>
      <c r="S52" s="117">
        <v>5512.5</v>
      </c>
      <c r="T52" s="117">
        <v>5512.5</v>
      </c>
      <c r="U52" s="117">
        <v>8050</v>
      </c>
    </row>
    <row r="53" spans="1:21" s="91" customFormat="1" ht="15" customHeight="1" x14ac:dyDescent="0.2">
      <c r="A53" s="25"/>
      <c r="B53" s="76" t="s">
        <v>37</v>
      </c>
      <c r="C53" s="26"/>
      <c r="D53" s="26"/>
      <c r="E53" s="153">
        <f>IF(E29=0,0,IF(E41/E29*38&gt;S52,(S52/38*E29+E42+E43)*M53,E45*M53))</f>
        <v>0</v>
      </c>
      <c r="F53" s="154" t="s">
        <v>27</v>
      </c>
      <c r="G53" s="153">
        <f>IF(E29=0,0,IF(G41/E29*38&gt;S52,(S52/38*E29+G42+G43)*M53,G45*M53))</f>
        <v>0</v>
      </c>
      <c r="H53" s="155" t="s">
        <v>27</v>
      </c>
      <c r="I53" s="153">
        <f>IF(E29=0,0,IF(I41/E29*38&gt;S52,(S52/38*E29+I42+I43)*M53,I45*M53))</f>
        <v>0</v>
      </c>
      <c r="J53" s="156" t="s">
        <v>27</v>
      </c>
      <c r="K53" s="153">
        <f>IF(E29=0,0,IF(K41/E29*38&gt;S52,(S52/38*E29+K42+K43)*M53,K45*M53))</f>
        <v>0</v>
      </c>
      <c r="L53" s="86" t="s">
        <v>27</v>
      </c>
      <c r="M53" s="133"/>
      <c r="N53" s="116"/>
    </row>
    <row r="54" spans="1:21" s="91" customFormat="1" ht="15" customHeight="1" x14ac:dyDescent="0.2">
      <c r="A54" s="25"/>
      <c r="B54" s="63"/>
      <c r="C54" s="63"/>
      <c r="D54" s="62" t="s">
        <v>30</v>
      </c>
      <c r="E54" s="77">
        <f>SUM(E49:E53)</f>
        <v>0</v>
      </c>
      <c r="F54" s="55" t="s">
        <v>27</v>
      </c>
      <c r="G54" s="77">
        <f>SUM(G49:G53)</f>
        <v>0</v>
      </c>
      <c r="H54" s="56" t="s">
        <v>27</v>
      </c>
      <c r="I54" s="77">
        <f>SUM(I49:I53)</f>
        <v>0</v>
      </c>
      <c r="J54" s="86" t="s">
        <v>27</v>
      </c>
      <c r="K54" s="77">
        <f>SUM(K49:K53)</f>
        <v>0</v>
      </c>
      <c r="L54" s="86" t="s">
        <v>27</v>
      </c>
      <c r="M54" s="76"/>
      <c r="N54" s="116"/>
      <c r="S54" s="117"/>
      <c r="T54" s="117"/>
    </row>
    <row r="55" spans="1:21" s="91" customFormat="1" ht="15" customHeight="1" x14ac:dyDescent="0.2">
      <c r="A55" s="25"/>
      <c r="B55" s="40" t="s">
        <v>38</v>
      </c>
      <c r="C55" s="63"/>
      <c r="D55" s="62"/>
      <c r="E55" s="78"/>
      <c r="F55" s="79"/>
      <c r="G55" s="78"/>
      <c r="H55" s="80"/>
      <c r="I55" s="78"/>
      <c r="J55" s="134"/>
      <c r="K55" s="78"/>
      <c r="L55" s="134"/>
      <c r="M55" s="76"/>
      <c r="N55" s="116"/>
      <c r="S55" s="117"/>
      <c r="T55" s="117"/>
    </row>
    <row r="56" spans="1:21" s="91" customFormat="1" ht="15" customHeight="1" x14ac:dyDescent="0.2">
      <c r="A56" s="25"/>
      <c r="B56" s="26" t="s">
        <v>39</v>
      </c>
      <c r="C56" s="26"/>
      <c r="D56" s="26"/>
      <c r="E56" s="153">
        <f>(E44-E43)*M56</f>
        <v>0</v>
      </c>
      <c r="F56" s="154" t="s">
        <v>27</v>
      </c>
      <c r="G56" s="153">
        <f>(G44-G43)*M56</f>
        <v>0</v>
      </c>
      <c r="H56" s="155" t="s">
        <v>27</v>
      </c>
      <c r="I56" s="153">
        <f>(I44-I43)*M56</f>
        <v>0</v>
      </c>
      <c r="J56" s="156" t="s">
        <v>27</v>
      </c>
      <c r="K56" s="153">
        <f>(K44-K43)*M56</f>
        <v>0</v>
      </c>
      <c r="L56" s="86" t="s">
        <v>27</v>
      </c>
      <c r="M56" s="133"/>
      <c r="N56" s="116"/>
      <c r="S56" s="117"/>
      <c r="T56" s="117"/>
    </row>
    <row r="57" spans="1:21" s="91" customFormat="1" ht="15" customHeight="1" x14ac:dyDescent="0.2">
      <c r="A57" s="25"/>
      <c r="B57" s="59"/>
      <c r="C57" s="59"/>
      <c r="D57" s="60"/>
      <c r="E57" s="153">
        <f>$E$45*M57</f>
        <v>0</v>
      </c>
      <c r="F57" s="154" t="s">
        <v>27</v>
      </c>
      <c r="G57" s="153">
        <f>$G$45*M57</f>
        <v>0</v>
      </c>
      <c r="H57" s="155" t="s">
        <v>27</v>
      </c>
      <c r="I57" s="153">
        <f>$I$45*M57</f>
        <v>0</v>
      </c>
      <c r="J57" s="156" t="s">
        <v>27</v>
      </c>
      <c r="K57" s="153">
        <f>$K$45*M57</f>
        <v>0</v>
      </c>
      <c r="L57" s="86" t="s">
        <v>27</v>
      </c>
      <c r="M57" s="133"/>
      <c r="N57" s="116"/>
      <c r="S57" s="117"/>
      <c r="T57" s="117"/>
    </row>
    <row r="58" spans="1:21" s="91" customFormat="1" ht="15" customHeight="1" x14ac:dyDescent="0.2">
      <c r="A58" s="25"/>
      <c r="B58" s="63"/>
      <c r="C58" s="63"/>
      <c r="D58" s="62" t="s">
        <v>30</v>
      </c>
      <c r="E58" s="77">
        <f>SUM(E56:E57)</f>
        <v>0</v>
      </c>
      <c r="F58" s="55" t="s">
        <v>27</v>
      </c>
      <c r="G58" s="77">
        <f>SUM(G56:G57)</f>
        <v>0</v>
      </c>
      <c r="H58" s="56" t="s">
        <v>27</v>
      </c>
      <c r="I58" s="77">
        <f>SUM(I56:I57)</f>
        <v>0</v>
      </c>
      <c r="J58" s="86" t="s">
        <v>27</v>
      </c>
      <c r="K58" s="77">
        <f>SUM(K56:K57)</f>
        <v>0</v>
      </c>
      <c r="L58" s="86" t="s">
        <v>27</v>
      </c>
      <c r="M58" s="76"/>
      <c r="N58" s="116"/>
      <c r="S58" s="117"/>
      <c r="T58" s="117"/>
    </row>
    <row r="59" spans="1:21" s="91" customFormat="1" ht="15" customHeight="1" x14ac:dyDescent="0.2">
      <c r="A59" s="25"/>
      <c r="B59" s="40" t="s">
        <v>40</v>
      </c>
      <c r="C59" s="63"/>
      <c r="D59" s="62"/>
      <c r="E59" s="78"/>
      <c r="F59" s="79"/>
      <c r="G59" s="78"/>
      <c r="H59" s="80"/>
      <c r="I59" s="78"/>
      <c r="J59" s="134"/>
      <c r="K59" s="78"/>
      <c r="L59" s="134"/>
      <c r="M59" s="76"/>
      <c r="N59" s="116"/>
      <c r="S59" s="117"/>
      <c r="T59" s="117"/>
    </row>
    <row r="60" spans="1:21" s="91" customFormat="1" ht="15" customHeight="1" x14ac:dyDescent="0.2">
      <c r="A60" s="25"/>
      <c r="B60" s="81" t="s">
        <v>41</v>
      </c>
      <c r="C60" s="26"/>
      <c r="D60" s="26"/>
      <c r="E60" s="153">
        <f>$E$45*M60</f>
        <v>0</v>
      </c>
      <c r="F60" s="154" t="s">
        <v>27</v>
      </c>
      <c r="G60" s="153">
        <f>$G$45*M60</f>
        <v>0</v>
      </c>
      <c r="H60" s="155" t="s">
        <v>27</v>
      </c>
      <c r="I60" s="153">
        <f>$I$45*M60</f>
        <v>0</v>
      </c>
      <c r="J60" s="156" t="s">
        <v>27</v>
      </c>
      <c r="K60" s="153">
        <f>$K$45*M60</f>
        <v>0</v>
      </c>
      <c r="L60" s="86" t="s">
        <v>27</v>
      </c>
      <c r="M60" s="133"/>
      <c r="N60" s="116"/>
      <c r="S60" s="117"/>
      <c r="T60" s="117"/>
    </row>
    <row r="61" spans="1:21" s="91" customFormat="1" ht="15" customHeight="1" x14ac:dyDescent="0.2">
      <c r="A61" s="25"/>
      <c r="B61" s="26" t="s">
        <v>42</v>
      </c>
      <c r="C61" s="26"/>
      <c r="D61" s="26"/>
      <c r="E61" s="153">
        <f>$E$45*M61</f>
        <v>0</v>
      </c>
      <c r="F61" s="154" t="s">
        <v>27</v>
      </c>
      <c r="G61" s="153">
        <f>$G$45*M61</f>
        <v>0</v>
      </c>
      <c r="H61" s="155" t="s">
        <v>27</v>
      </c>
      <c r="I61" s="153">
        <f>$I$45*M61</f>
        <v>0</v>
      </c>
      <c r="J61" s="156" t="s">
        <v>27</v>
      </c>
      <c r="K61" s="153">
        <f>$K$45*M61</f>
        <v>0</v>
      </c>
      <c r="L61" s="86" t="s">
        <v>27</v>
      </c>
      <c r="M61" s="133"/>
      <c r="N61" s="116"/>
      <c r="S61" s="117"/>
      <c r="T61" s="117"/>
    </row>
    <row r="62" spans="1:21" s="91" customFormat="1" ht="15" customHeight="1" x14ac:dyDescent="0.2">
      <c r="A62" s="25"/>
      <c r="B62" s="26" t="s">
        <v>43</v>
      </c>
      <c r="C62" s="26"/>
      <c r="D62" s="26"/>
      <c r="E62" s="153">
        <f>$E$45*M62</f>
        <v>0</v>
      </c>
      <c r="F62" s="154" t="s">
        <v>27</v>
      </c>
      <c r="G62" s="153">
        <f>$G$45*M62</f>
        <v>0</v>
      </c>
      <c r="H62" s="155" t="s">
        <v>27</v>
      </c>
      <c r="I62" s="153">
        <f>$I$45*M62</f>
        <v>0</v>
      </c>
      <c r="J62" s="156" t="s">
        <v>27</v>
      </c>
      <c r="K62" s="153">
        <f>$K$45*M62</f>
        <v>0</v>
      </c>
      <c r="L62" s="86" t="s">
        <v>27</v>
      </c>
      <c r="M62" s="133">
        <v>5.9999999999999995E-4</v>
      </c>
      <c r="N62" s="116"/>
      <c r="S62" s="117"/>
      <c r="T62" s="117"/>
    </row>
    <row r="63" spans="1:21" s="91" customFormat="1" ht="15" customHeight="1" x14ac:dyDescent="0.2">
      <c r="A63" s="25"/>
      <c r="B63" s="63"/>
      <c r="C63" s="63"/>
      <c r="D63" s="62" t="s">
        <v>30</v>
      </c>
      <c r="E63" s="77">
        <f>SUM(E60:E62)</f>
        <v>0</v>
      </c>
      <c r="F63" s="55" t="s">
        <v>27</v>
      </c>
      <c r="G63" s="77">
        <f>SUM(G60:G62)</f>
        <v>0</v>
      </c>
      <c r="H63" s="55" t="s">
        <v>27</v>
      </c>
      <c r="I63" s="77">
        <f>SUM(I60:I62)</f>
        <v>0</v>
      </c>
      <c r="J63" s="55" t="s">
        <v>27</v>
      </c>
      <c r="K63" s="77">
        <f>SUM(K60:K62)</f>
        <v>0</v>
      </c>
      <c r="L63" s="55" t="s">
        <v>27</v>
      </c>
      <c r="M63" s="76"/>
      <c r="N63" s="116"/>
      <c r="S63" s="117"/>
      <c r="T63" s="117"/>
    </row>
    <row r="64" spans="1:21" s="137" customFormat="1" ht="15" customHeight="1" x14ac:dyDescent="0.2">
      <c r="A64" s="61"/>
      <c r="B64" s="63" t="s">
        <v>44</v>
      </c>
      <c r="C64" s="63"/>
      <c r="D64" s="63"/>
      <c r="E64" s="64">
        <f>E44+E54+E58+E63</f>
        <v>0</v>
      </c>
      <c r="F64" s="65" t="s">
        <v>27</v>
      </c>
      <c r="G64" s="64">
        <f>G44+G54+G58+G63</f>
        <v>0</v>
      </c>
      <c r="H64" s="66" t="s">
        <v>27</v>
      </c>
      <c r="I64" s="64">
        <f>I44+I54+I58+I63</f>
        <v>0</v>
      </c>
      <c r="J64" s="65" t="s">
        <v>27</v>
      </c>
      <c r="K64" s="64">
        <f>K44+K54+K58+K63</f>
        <v>0</v>
      </c>
      <c r="L64" s="135" t="s">
        <v>27</v>
      </c>
      <c r="M64" s="63"/>
      <c r="N64" s="136"/>
      <c r="R64" s="91"/>
      <c r="S64" s="117"/>
      <c r="T64" s="117"/>
      <c r="U64" s="91"/>
    </row>
    <row r="65" spans="1:21" s="91" customFormat="1" ht="15" customHeight="1" x14ac:dyDescent="0.2">
      <c r="A65" s="25"/>
      <c r="B65" s="40" t="s">
        <v>45</v>
      </c>
      <c r="C65" s="26"/>
      <c r="D65" s="26"/>
      <c r="E65" s="78"/>
      <c r="F65" s="70"/>
      <c r="G65" s="82"/>
      <c r="H65" s="72"/>
      <c r="I65" s="82"/>
      <c r="J65" s="138"/>
      <c r="K65" s="82"/>
      <c r="L65" s="138"/>
      <c r="M65" s="26"/>
      <c r="N65" s="116"/>
      <c r="R65" s="137"/>
      <c r="S65" s="139"/>
      <c r="T65" s="139"/>
      <c r="U65" s="137"/>
    </row>
    <row r="66" spans="1:21" s="91" customFormat="1" ht="15" customHeight="1" x14ac:dyDescent="0.2">
      <c r="A66" s="25"/>
      <c r="B66" s="26" t="s">
        <v>46</v>
      </c>
      <c r="C66" s="26"/>
      <c r="D66" s="26"/>
      <c r="E66" s="83">
        <v>12</v>
      </c>
      <c r="F66" s="70"/>
      <c r="G66" s="83"/>
      <c r="H66" s="72"/>
      <c r="I66" s="83"/>
      <c r="J66" s="140"/>
      <c r="K66" s="83"/>
      <c r="L66" s="140"/>
      <c r="M66" s="26"/>
      <c r="N66" s="116"/>
      <c r="S66" s="117"/>
      <c r="T66" s="117"/>
    </row>
    <row r="67" spans="1:21" s="91" customFormat="1" ht="15" customHeight="1" x14ac:dyDescent="0.2">
      <c r="A67" s="25"/>
      <c r="B67" s="26" t="s">
        <v>47</v>
      </c>
      <c r="C67" s="26"/>
      <c r="D67" s="26"/>
      <c r="E67" s="64">
        <f>E64*E66</f>
        <v>0</v>
      </c>
      <c r="F67" s="84" t="s">
        <v>27</v>
      </c>
      <c r="G67" s="64">
        <f>G64*G66</f>
        <v>0</v>
      </c>
      <c r="H67" s="84" t="s">
        <v>27</v>
      </c>
      <c r="I67" s="64">
        <f>I64*I66</f>
        <v>0</v>
      </c>
      <c r="J67" s="84" t="s">
        <v>27</v>
      </c>
      <c r="K67" s="64">
        <f>K64*K66</f>
        <v>0</v>
      </c>
      <c r="L67" s="84" t="s">
        <v>27</v>
      </c>
      <c r="M67" s="26"/>
      <c r="N67" s="116"/>
      <c r="S67" s="117"/>
      <c r="T67" s="117"/>
    </row>
    <row r="68" spans="1:21" s="91" customFormat="1" ht="5.25" customHeight="1" x14ac:dyDescent="0.2">
      <c r="A68" s="25"/>
      <c r="B68" s="26"/>
      <c r="C68" s="26"/>
      <c r="D68" s="26"/>
      <c r="E68" s="85"/>
      <c r="F68" s="35"/>
      <c r="G68" s="26"/>
      <c r="H68" s="26"/>
      <c r="I68" s="26"/>
      <c r="J68" s="26"/>
      <c r="K68" s="26"/>
      <c r="L68" s="26"/>
      <c r="M68" s="26"/>
      <c r="N68" s="116"/>
      <c r="S68" s="117"/>
      <c r="T68" s="117"/>
    </row>
    <row r="69" spans="1:21" s="137" customFormat="1" ht="12.75" customHeight="1" x14ac:dyDescent="0.2">
      <c r="A69" s="61"/>
      <c r="B69" s="63" t="s">
        <v>48</v>
      </c>
      <c r="C69" s="63"/>
      <c r="D69" s="63"/>
      <c r="E69" s="64">
        <f>E67+G67+I67+K67</f>
        <v>0</v>
      </c>
      <c r="F69" s="86" t="s">
        <v>27</v>
      </c>
      <c r="G69" s="63"/>
      <c r="H69" s="63"/>
      <c r="I69" s="63"/>
      <c r="J69" s="63"/>
      <c r="K69" s="63"/>
      <c r="L69" s="63"/>
      <c r="M69" s="84" t="s">
        <v>74</v>
      </c>
      <c r="N69" s="136"/>
      <c r="R69" s="91"/>
      <c r="S69" s="117"/>
      <c r="T69" s="117"/>
      <c r="U69" s="91"/>
    </row>
    <row r="70" spans="1:21" s="137" customFormat="1" ht="12.75" customHeight="1" x14ac:dyDescent="0.2">
      <c r="A70" s="61"/>
      <c r="B70" s="87" t="s">
        <v>49</v>
      </c>
      <c r="C70" s="87"/>
      <c r="D70" s="88"/>
      <c r="E70" s="54"/>
      <c r="F70" s="86" t="s">
        <v>27</v>
      </c>
      <c r="G70" s="63"/>
      <c r="H70" s="63"/>
      <c r="I70" s="63"/>
      <c r="J70" s="63"/>
      <c r="K70" s="63"/>
      <c r="L70" s="63"/>
      <c r="M70" s="133"/>
      <c r="N70" s="136"/>
      <c r="S70" s="139"/>
      <c r="T70" s="139"/>
    </row>
    <row r="71" spans="1:21" s="137" customFormat="1" ht="12.75" customHeight="1" x14ac:dyDescent="0.2">
      <c r="A71" s="61"/>
      <c r="B71" s="87" t="s">
        <v>50</v>
      </c>
      <c r="C71" s="87"/>
      <c r="D71" s="88"/>
      <c r="E71" s="77">
        <f>IF(T43&gt;T47,S44*S51,IF(T43+T44&gt;T47,T50*M71+T49*S51,S44*M71))</f>
        <v>0</v>
      </c>
      <c r="F71" s="86" t="s">
        <v>27</v>
      </c>
      <c r="G71" s="63"/>
      <c r="H71" s="63"/>
      <c r="I71" s="63"/>
      <c r="J71" s="63"/>
      <c r="K71" s="63"/>
      <c r="L71" s="63"/>
      <c r="M71" s="141">
        <f>SUM(M49:M53)</f>
        <v>0.192</v>
      </c>
      <c r="N71" s="136"/>
      <c r="S71" s="139"/>
      <c r="T71" s="139"/>
    </row>
    <row r="72" spans="1:21" s="91" customFormat="1" ht="12.75" customHeight="1" x14ac:dyDescent="0.2">
      <c r="A72" s="25"/>
      <c r="B72" s="87" t="s">
        <v>51</v>
      </c>
      <c r="C72" s="87"/>
      <c r="D72" s="88"/>
      <c r="E72" s="77">
        <f>$E$70*M72</f>
        <v>0</v>
      </c>
      <c r="F72" s="86" t="s">
        <v>27</v>
      </c>
      <c r="G72" s="89"/>
      <c r="H72" s="26"/>
      <c r="I72" s="26"/>
      <c r="J72" s="26"/>
      <c r="K72" s="26"/>
      <c r="L72" s="26"/>
      <c r="M72" s="141">
        <f>SUM(M56:M57)</f>
        <v>0</v>
      </c>
      <c r="N72" s="116"/>
      <c r="R72" s="137"/>
      <c r="S72" s="139"/>
      <c r="T72" s="139"/>
      <c r="U72" s="137"/>
    </row>
    <row r="73" spans="1:21" s="91" customFormat="1" ht="12.75" customHeight="1" x14ac:dyDescent="0.2">
      <c r="A73" s="25"/>
      <c r="B73" s="87" t="s">
        <v>52</v>
      </c>
      <c r="C73" s="87"/>
      <c r="D73" s="88"/>
      <c r="E73" s="77">
        <f>$E$70*M73</f>
        <v>0</v>
      </c>
      <c r="F73" s="86" t="s">
        <v>27</v>
      </c>
      <c r="G73" s="26"/>
      <c r="H73" s="26"/>
      <c r="I73" s="26"/>
      <c r="J73" s="26"/>
      <c r="K73" s="26"/>
      <c r="L73" s="26"/>
      <c r="M73" s="141">
        <f>M60+M62</f>
        <v>5.9999999999999995E-4</v>
      </c>
      <c r="N73" s="116"/>
      <c r="S73" s="117"/>
      <c r="T73" s="117"/>
    </row>
    <row r="74" spans="1:21" s="91" customFormat="1" ht="12.75" hidden="1" customHeight="1" x14ac:dyDescent="0.2">
      <c r="A74" s="25"/>
      <c r="B74" s="87"/>
      <c r="C74" s="87"/>
      <c r="D74" s="88"/>
      <c r="E74" s="90">
        <f>$E$70*M74</f>
        <v>0</v>
      </c>
      <c r="F74" s="86" t="s">
        <v>27</v>
      </c>
      <c r="G74" s="26"/>
      <c r="H74" s="26"/>
      <c r="I74" s="26"/>
      <c r="J74" s="26"/>
      <c r="K74" s="26"/>
      <c r="L74" s="26"/>
      <c r="M74" s="142"/>
      <c r="N74" s="116"/>
      <c r="S74" s="117"/>
      <c r="T74" s="117"/>
    </row>
    <row r="75" spans="1:21" s="91" customFormat="1" ht="12.75" hidden="1" customHeight="1" x14ac:dyDescent="0.2">
      <c r="A75" s="25"/>
      <c r="B75" s="87"/>
      <c r="C75" s="87"/>
      <c r="D75" s="88"/>
      <c r="E75" s="90">
        <f>$E$70*M75</f>
        <v>0</v>
      </c>
      <c r="F75" s="86" t="s">
        <v>27</v>
      </c>
      <c r="G75" s="26"/>
      <c r="H75" s="26"/>
      <c r="I75" s="26"/>
      <c r="J75" s="26"/>
      <c r="K75" s="26"/>
      <c r="L75" s="26"/>
      <c r="M75" s="142"/>
      <c r="N75" s="116"/>
      <c r="S75" s="117"/>
      <c r="T75" s="117"/>
    </row>
    <row r="76" spans="1:21" s="91" customFormat="1" ht="12.75" customHeight="1" x14ac:dyDescent="0.2">
      <c r="A76" s="25"/>
      <c r="B76" s="87" t="s">
        <v>53</v>
      </c>
      <c r="C76" s="87"/>
      <c r="D76" s="88"/>
      <c r="E76" s="77">
        <f>(E45*E66+G45*G66+I45*I66+K45*K66+E70)*H76*J76/1000</f>
        <v>0</v>
      </c>
      <c r="F76" s="86" t="s">
        <v>27</v>
      </c>
      <c r="G76" s="26" t="s">
        <v>54</v>
      </c>
      <c r="H76" s="92"/>
      <c r="I76" s="26" t="s">
        <v>55</v>
      </c>
      <c r="J76" s="92"/>
      <c r="K76" s="26"/>
      <c r="L76" s="26"/>
      <c r="M76" s="143"/>
      <c r="N76" s="116"/>
      <c r="S76" s="117"/>
      <c r="T76" s="117"/>
    </row>
    <row r="77" spans="1:21" s="91" customFormat="1" ht="12.75" customHeight="1" x14ac:dyDescent="0.2">
      <c r="A77" s="25"/>
      <c r="B77" s="57" t="s">
        <v>56</v>
      </c>
      <c r="C77" s="57"/>
      <c r="D77" s="58"/>
      <c r="E77" s="77">
        <f>(E45*E66+G45*G66+I45*I66+K45*K66+E70)*J77/1000</f>
        <v>0</v>
      </c>
      <c r="F77" s="86" t="s">
        <v>27</v>
      </c>
      <c r="G77" s="26"/>
      <c r="H77" s="26"/>
      <c r="I77" s="26" t="s">
        <v>55</v>
      </c>
      <c r="J77" s="92"/>
      <c r="K77" s="26"/>
      <c r="L77" s="26"/>
      <c r="M77" s="143"/>
      <c r="N77" s="116"/>
      <c r="S77" s="117"/>
      <c r="T77" s="117"/>
    </row>
    <row r="78" spans="1:21" s="91" customFormat="1" ht="12.75" customHeight="1" x14ac:dyDescent="0.2">
      <c r="A78" s="25"/>
      <c r="B78" s="59"/>
      <c r="C78" s="59"/>
      <c r="D78" s="60"/>
      <c r="E78" s="54"/>
      <c r="F78" s="86" t="s">
        <v>27</v>
      </c>
      <c r="G78" s="26"/>
      <c r="H78" s="26"/>
      <c r="I78" s="26"/>
      <c r="J78" s="144"/>
      <c r="K78" s="26"/>
      <c r="L78" s="26"/>
      <c r="M78" s="143"/>
      <c r="N78" s="116"/>
      <c r="S78" s="117"/>
      <c r="T78" s="117"/>
    </row>
    <row r="79" spans="1:21" s="26" customFormat="1" ht="5.25" customHeight="1" thickBot="1" x14ac:dyDescent="0.25">
      <c r="A79" s="25"/>
      <c r="E79" s="85"/>
      <c r="F79" s="35"/>
      <c r="N79" s="116"/>
      <c r="R79" s="91"/>
      <c r="S79" s="117"/>
      <c r="T79" s="117"/>
      <c r="U79" s="91"/>
    </row>
    <row r="80" spans="1:21" s="91" customFormat="1" ht="12.75" customHeight="1" thickBot="1" x14ac:dyDescent="0.25">
      <c r="A80" s="25"/>
      <c r="B80" s="34" t="s">
        <v>57</v>
      </c>
      <c r="C80" s="26"/>
      <c r="D80" s="26"/>
      <c r="E80" s="93">
        <f>SUM(E69:E78)</f>
        <v>0</v>
      </c>
      <c r="F80" s="94" t="s">
        <v>27</v>
      </c>
      <c r="G80" s="95" t="s">
        <v>58</v>
      </c>
      <c r="H80" s="95" t="s">
        <v>59</v>
      </c>
      <c r="I80" s="96">
        <f>E44*E66+G44*G66+I44*I66+K44*K66+E70+E78</f>
        <v>0</v>
      </c>
      <c r="J80" s="145" t="s">
        <v>75</v>
      </c>
      <c r="K80" s="96">
        <f>(E54+E58+E63)*E66+(G54+G58+G63)*G66+(I54+I58+I63)*I66+(K54+K58+K63)*K66+E71+E72+E73</f>
        <v>0</v>
      </c>
      <c r="L80" s="146" t="s">
        <v>76</v>
      </c>
      <c r="M80" s="96">
        <f>E76+E77</f>
        <v>0</v>
      </c>
      <c r="N80" s="116"/>
      <c r="R80" s="26"/>
      <c r="S80" s="85"/>
      <c r="T80" s="85"/>
      <c r="U80" s="26"/>
    </row>
    <row r="81" spans="1:20" s="91" customFormat="1" ht="4.5" customHeight="1" thickBot="1" x14ac:dyDescent="0.25">
      <c r="A81" s="97"/>
      <c r="B81" s="98"/>
      <c r="C81" s="98"/>
      <c r="D81" s="98"/>
      <c r="E81" s="98"/>
      <c r="F81" s="99"/>
      <c r="G81" s="98"/>
      <c r="H81" s="98"/>
      <c r="I81" s="98"/>
      <c r="J81" s="98"/>
      <c r="K81" s="98"/>
      <c r="L81" s="98"/>
      <c r="M81" s="98"/>
      <c r="N81" s="147"/>
      <c r="S81" s="117"/>
      <c r="T81" s="117"/>
    </row>
    <row r="82" spans="1:20" x14ac:dyDescent="0.25">
      <c r="A82" s="91"/>
      <c r="B82" s="91"/>
      <c r="C82" s="91"/>
      <c r="D82" s="91"/>
      <c r="E82" s="91"/>
      <c r="F82" s="100"/>
      <c r="G82" s="91"/>
      <c r="H82" s="91"/>
      <c r="I82" s="91"/>
    </row>
    <row r="83" spans="1:20" x14ac:dyDescent="0.25">
      <c r="A83" s="91"/>
      <c r="B83" s="91"/>
      <c r="C83" s="91"/>
      <c r="D83" s="91"/>
      <c r="E83" s="91"/>
      <c r="F83" s="100"/>
      <c r="G83" s="91"/>
      <c r="H83" s="91"/>
      <c r="I83" s="91"/>
    </row>
    <row r="84" spans="1:20" x14ac:dyDescent="0.25">
      <c r="A84" s="91"/>
      <c r="B84" s="91"/>
      <c r="C84" s="91"/>
      <c r="D84" s="91"/>
      <c r="E84" s="91"/>
      <c r="F84" s="100"/>
      <c r="G84" s="91"/>
      <c r="H84" s="91"/>
      <c r="I84" s="91"/>
    </row>
    <row r="85" spans="1:20" x14ac:dyDescent="0.25">
      <c r="A85" s="91"/>
      <c r="B85" s="91"/>
      <c r="C85" s="91"/>
      <c r="D85" s="91"/>
      <c r="E85" s="91"/>
      <c r="F85" s="100"/>
      <c r="G85" s="91"/>
      <c r="H85" s="91"/>
      <c r="I85" s="91"/>
    </row>
    <row r="86" spans="1:20" x14ac:dyDescent="0.25">
      <c r="A86" s="91"/>
      <c r="B86" s="91"/>
      <c r="C86" s="91"/>
      <c r="D86" s="91"/>
      <c r="E86" s="91"/>
      <c r="F86" s="100"/>
      <c r="G86" s="91"/>
      <c r="H86" s="91"/>
      <c r="I86" s="91"/>
    </row>
    <row r="87" spans="1:20" x14ac:dyDescent="0.25">
      <c r="A87" s="91"/>
      <c r="B87" s="91"/>
      <c r="C87" s="91"/>
      <c r="D87" s="91"/>
      <c r="E87" s="91"/>
      <c r="F87" s="100"/>
      <c r="G87" s="91"/>
      <c r="H87" s="91"/>
      <c r="I87" s="91"/>
    </row>
  </sheetData>
  <sheetProtection password="93DE" sheet="1" objects="1" scenarios="1"/>
  <mergeCells count="26">
    <mergeCell ref="B78:D78"/>
    <mergeCell ref="B72:D72"/>
    <mergeCell ref="B73:D73"/>
    <mergeCell ref="B74:D74"/>
    <mergeCell ref="B75:D75"/>
    <mergeCell ref="B76:D76"/>
    <mergeCell ref="B77:D77"/>
    <mergeCell ref="B42:D42"/>
    <mergeCell ref="S42:T42"/>
    <mergeCell ref="B43:D43"/>
    <mergeCell ref="B57:D57"/>
    <mergeCell ref="B70:D70"/>
    <mergeCell ref="B71:D71"/>
    <mergeCell ref="I16:J16"/>
    <mergeCell ref="E18:M18"/>
    <mergeCell ref="L23:M23"/>
    <mergeCell ref="M34:M36"/>
    <mergeCell ref="S39:S41"/>
    <mergeCell ref="T39:T41"/>
    <mergeCell ref="A3:B3"/>
    <mergeCell ref="C3:F3"/>
    <mergeCell ref="H3:M3"/>
    <mergeCell ref="D5:M5"/>
    <mergeCell ref="D7:M7"/>
    <mergeCell ref="E12:G12"/>
    <mergeCell ref="I12:J12"/>
  </mergeCells>
  <pageMargins left="0.7" right="0.7" top="0.78740157499999996" bottom="0.78740157499999996" header="0.3" footer="0.3"/>
  <drawing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5EC6D0-A4BA-4891-991F-B78DA27964E0}">
  <dimension ref="A1:X87"/>
  <sheetViews>
    <sheetView workbookViewId="0">
      <selection activeCell="C3" sqref="C3:F3"/>
    </sheetView>
  </sheetViews>
  <sheetFormatPr baseColWidth="10" defaultRowHeight="15" x14ac:dyDescent="0.25"/>
  <cols>
    <col min="1" max="1" width="2.28515625" style="18" customWidth="1"/>
    <col min="2" max="2" width="3.7109375" style="18" customWidth="1"/>
    <col min="3" max="3" width="9.140625" style="18" customWidth="1"/>
    <col min="4" max="4" width="18.7109375" style="18" customWidth="1"/>
    <col min="5" max="5" width="10.7109375" style="18" customWidth="1"/>
    <col min="6" max="6" width="4.28515625" style="19" customWidth="1"/>
    <col min="7" max="7" width="10.7109375" style="18" customWidth="1"/>
    <col min="8" max="8" width="5.140625" style="18" customWidth="1"/>
    <col min="9" max="9" width="10.140625" style="18" customWidth="1"/>
    <col min="10" max="10" width="5.140625" customWidth="1"/>
    <col min="12" max="12" width="5.140625" customWidth="1"/>
    <col min="14" max="14" width="1.42578125" customWidth="1"/>
    <col min="15" max="15" width="6" customWidth="1"/>
    <col min="17" max="21" width="0" hidden="1" customWidth="1"/>
  </cols>
  <sheetData>
    <row r="1" spans="1:24" s="18" customFormat="1" ht="12.75" x14ac:dyDescent="0.2">
      <c r="A1" s="1"/>
      <c r="B1" s="2" t="s">
        <v>0</v>
      </c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101"/>
      <c r="S1" s="102"/>
      <c r="T1" s="102"/>
    </row>
    <row r="2" spans="1:24" s="18" customFormat="1" ht="12.75" x14ac:dyDescent="0.2">
      <c r="A2" s="4"/>
      <c r="B2" s="5" t="s">
        <v>1</v>
      </c>
      <c r="C2" s="5"/>
      <c r="D2" s="5"/>
      <c r="E2" s="6"/>
      <c r="F2" s="6"/>
      <c r="G2" s="6"/>
      <c r="H2" s="6"/>
      <c r="I2" s="6"/>
      <c r="J2" s="6"/>
      <c r="K2" s="6"/>
      <c r="L2" s="6"/>
      <c r="M2" s="6"/>
      <c r="N2" s="103"/>
      <c r="S2" s="102"/>
      <c r="T2" s="102"/>
    </row>
    <row r="3" spans="1:24" s="105" customFormat="1" ht="18" customHeight="1" x14ac:dyDescent="0.2">
      <c r="A3" s="7" t="s">
        <v>2</v>
      </c>
      <c r="B3" s="8"/>
      <c r="C3" s="9"/>
      <c r="D3" s="10"/>
      <c r="E3" s="10"/>
      <c r="F3" s="11"/>
      <c r="G3" s="12" t="s">
        <v>3</v>
      </c>
      <c r="H3" s="9"/>
      <c r="I3" s="10"/>
      <c r="J3" s="10"/>
      <c r="K3" s="10"/>
      <c r="L3" s="10"/>
      <c r="M3" s="11"/>
      <c r="N3" s="104"/>
      <c r="P3" s="106" t="s">
        <v>60</v>
      </c>
      <c r="Q3" s="106"/>
      <c r="R3" s="106"/>
      <c r="S3" s="107"/>
      <c r="T3" s="107"/>
      <c r="U3" s="106"/>
      <c r="V3" s="106"/>
      <c r="W3" s="106"/>
      <c r="X3" s="106"/>
    </row>
    <row r="4" spans="1:24" s="105" customFormat="1" ht="5.25" customHeight="1" x14ac:dyDescent="0.2">
      <c r="A4" s="13"/>
      <c r="B4" s="14"/>
      <c r="C4" s="15"/>
      <c r="D4" s="15"/>
      <c r="E4" s="12"/>
      <c r="F4" s="14"/>
      <c r="G4" s="14"/>
      <c r="H4" s="12"/>
      <c r="I4" s="12"/>
      <c r="J4" s="108"/>
      <c r="K4" s="12"/>
      <c r="L4" s="108"/>
      <c r="M4" s="108"/>
      <c r="N4" s="104"/>
      <c r="S4" s="109"/>
      <c r="T4" s="109"/>
    </row>
    <row r="5" spans="1:24" s="105" customFormat="1" ht="18" customHeight="1" x14ac:dyDescent="0.2">
      <c r="A5" s="13" t="s">
        <v>4</v>
      </c>
      <c r="B5" s="14"/>
      <c r="C5" s="15"/>
      <c r="D5" s="9"/>
      <c r="E5" s="10"/>
      <c r="F5" s="10"/>
      <c r="G5" s="10"/>
      <c r="H5" s="10"/>
      <c r="I5" s="10"/>
      <c r="J5" s="10"/>
      <c r="K5" s="10"/>
      <c r="L5" s="10"/>
      <c r="M5" s="11"/>
      <c r="N5" s="104"/>
      <c r="S5" s="109"/>
      <c r="T5" s="109"/>
    </row>
    <row r="6" spans="1:24" s="105" customFormat="1" ht="5.25" customHeight="1" x14ac:dyDescent="0.2">
      <c r="A6" s="13"/>
      <c r="B6" s="14"/>
      <c r="C6" s="15"/>
      <c r="D6" s="15"/>
      <c r="E6" s="12"/>
      <c r="F6" s="14"/>
      <c r="G6" s="14"/>
      <c r="H6" s="12"/>
      <c r="I6" s="12"/>
      <c r="J6" s="108"/>
      <c r="K6" s="12"/>
      <c r="L6" s="108"/>
      <c r="M6" s="108"/>
      <c r="N6" s="104"/>
      <c r="S6" s="109"/>
      <c r="T6" s="109"/>
    </row>
    <row r="7" spans="1:24" s="105" customFormat="1" ht="18" customHeight="1" x14ac:dyDescent="0.2">
      <c r="A7" s="13" t="s">
        <v>5</v>
      </c>
      <c r="B7" s="14"/>
      <c r="C7" s="15"/>
      <c r="D7" s="9"/>
      <c r="E7" s="10"/>
      <c r="F7" s="10"/>
      <c r="G7" s="10"/>
      <c r="H7" s="10"/>
      <c r="I7" s="10"/>
      <c r="J7" s="10"/>
      <c r="K7" s="10"/>
      <c r="L7" s="10"/>
      <c r="M7" s="11"/>
      <c r="N7" s="104"/>
      <c r="P7" s="110" t="s">
        <v>61</v>
      </c>
      <c r="S7" s="109"/>
      <c r="T7" s="109"/>
      <c r="V7" s="110"/>
      <c r="W7" s="110"/>
      <c r="X7" s="110"/>
    </row>
    <row r="8" spans="1:24" s="105" customFormat="1" ht="5.25" customHeight="1" thickBot="1" x14ac:dyDescent="0.25">
      <c r="A8" s="16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11"/>
      <c r="S8" s="109"/>
      <c r="T8" s="109"/>
    </row>
    <row r="9" spans="1:24" s="18" customFormat="1" ht="13.5" thickBot="1" x14ac:dyDescent="0.25">
      <c r="F9" s="19"/>
      <c r="S9" s="102"/>
      <c r="T9" s="102"/>
    </row>
    <row r="10" spans="1:24" s="32" customFormat="1" ht="12.75" x14ac:dyDescent="0.2">
      <c r="A10" s="1"/>
      <c r="B10" s="20" t="s">
        <v>6</v>
      </c>
      <c r="C10" s="2"/>
      <c r="D10" s="3"/>
      <c r="E10" s="3"/>
      <c r="F10" s="21"/>
      <c r="G10" s="3"/>
      <c r="H10" s="3"/>
      <c r="I10" s="3"/>
      <c r="J10" s="3"/>
      <c r="K10" s="3"/>
      <c r="L10" s="3"/>
      <c r="M10" s="3"/>
      <c r="N10" s="101"/>
      <c r="P10" s="150" t="s">
        <v>61</v>
      </c>
      <c r="Q10" s="151"/>
      <c r="R10" s="151"/>
      <c r="S10" s="152"/>
      <c r="T10" s="152"/>
      <c r="U10" s="151"/>
      <c r="V10" s="151"/>
      <c r="W10" s="151"/>
      <c r="X10" s="151"/>
    </row>
    <row r="11" spans="1:24" s="18" customFormat="1" ht="12.75" x14ac:dyDescent="0.2">
      <c r="A11" s="4"/>
      <c r="B11" s="22" t="s">
        <v>7</v>
      </c>
      <c r="C11" s="5"/>
      <c r="D11" s="6"/>
      <c r="E11" s="6"/>
      <c r="F11" s="23"/>
      <c r="G11" s="6"/>
      <c r="H11" s="6"/>
      <c r="I11" s="24"/>
      <c r="J11" s="112"/>
      <c r="K11" s="24"/>
      <c r="L11" s="112"/>
      <c r="M11" s="112"/>
      <c r="N11" s="103"/>
      <c r="S11" s="102"/>
      <c r="T11" s="102"/>
    </row>
    <row r="12" spans="1:24" s="91" customFormat="1" ht="13.5" customHeight="1" x14ac:dyDescent="0.2">
      <c r="A12" s="25"/>
      <c r="B12" s="26"/>
      <c r="C12" s="26"/>
      <c r="D12" s="26"/>
      <c r="E12" s="27" t="s">
        <v>8</v>
      </c>
      <c r="F12" s="27"/>
      <c r="G12" s="27"/>
      <c r="H12" s="26"/>
      <c r="I12" s="113"/>
      <c r="J12" s="113"/>
      <c r="K12" s="114"/>
      <c r="L12" s="115"/>
      <c r="M12" s="115"/>
      <c r="N12" s="116"/>
      <c r="S12" s="117"/>
      <c r="T12" s="117"/>
    </row>
    <row r="13" spans="1:24" s="18" customFormat="1" ht="3.75" customHeight="1" x14ac:dyDescent="0.2">
      <c r="A13" s="28"/>
      <c r="B13" s="29"/>
      <c r="C13" s="29"/>
      <c r="D13" s="29"/>
      <c r="E13" s="29"/>
      <c r="F13" s="30"/>
      <c r="G13" s="29"/>
      <c r="H13" s="29"/>
      <c r="I13" s="29"/>
      <c r="J13" s="29"/>
      <c r="K13" s="29"/>
      <c r="L13" s="29"/>
      <c r="M13" s="29"/>
      <c r="N13" s="118"/>
      <c r="S13" s="102"/>
      <c r="T13" s="102"/>
    </row>
    <row r="14" spans="1:24" s="18" customFormat="1" ht="3.75" customHeight="1" x14ac:dyDescent="0.2">
      <c r="A14" s="31"/>
      <c r="B14" s="32"/>
      <c r="C14" s="32"/>
      <c r="D14" s="32"/>
      <c r="E14" s="32"/>
      <c r="F14" s="33"/>
      <c r="G14" s="32"/>
      <c r="H14" s="32"/>
      <c r="I14" s="32"/>
      <c r="J14" s="32"/>
      <c r="K14" s="32"/>
      <c r="L14" s="32"/>
      <c r="M14" s="32"/>
      <c r="N14" s="119"/>
      <c r="S14" s="102"/>
      <c r="T14" s="102"/>
    </row>
    <row r="15" spans="1:24" s="18" customFormat="1" ht="12.75" x14ac:dyDescent="0.2">
      <c r="A15" s="31"/>
      <c r="B15" s="34" t="s">
        <v>9</v>
      </c>
      <c r="C15" s="32"/>
      <c r="D15" s="32"/>
      <c r="E15" s="32"/>
      <c r="F15" s="33"/>
      <c r="G15" s="32"/>
      <c r="H15" s="32"/>
      <c r="I15" s="32"/>
      <c r="J15" s="32"/>
      <c r="K15" s="32"/>
      <c r="L15" s="32"/>
      <c r="M15" s="32"/>
      <c r="N15" s="119"/>
      <c r="S15" s="102"/>
      <c r="T15" s="102"/>
    </row>
    <row r="16" spans="1:24" s="18" customFormat="1" ht="15" customHeight="1" x14ac:dyDescent="0.2">
      <c r="A16" s="31"/>
      <c r="B16" s="26" t="s">
        <v>10</v>
      </c>
      <c r="C16" s="32"/>
      <c r="D16" s="32"/>
      <c r="E16" s="32"/>
      <c r="F16" s="33"/>
      <c r="G16" s="32"/>
      <c r="H16" s="26"/>
      <c r="I16" s="113"/>
      <c r="J16" s="113"/>
      <c r="K16" s="114"/>
      <c r="L16" s="115"/>
      <c r="M16" s="115"/>
      <c r="N16" s="119"/>
      <c r="S16" s="102"/>
      <c r="T16" s="102"/>
    </row>
    <row r="17" spans="1:20" s="91" customFormat="1" ht="6" customHeight="1" x14ac:dyDescent="0.2">
      <c r="A17" s="25"/>
      <c r="B17" s="26"/>
      <c r="C17" s="26"/>
      <c r="D17" s="26"/>
      <c r="E17" s="26"/>
      <c r="F17" s="35"/>
      <c r="G17" s="26"/>
      <c r="H17" s="26"/>
      <c r="I17" s="26"/>
      <c r="J17" s="26"/>
      <c r="K17" s="26"/>
      <c r="L17" s="26"/>
      <c r="M17" s="26"/>
      <c r="N17" s="116"/>
      <c r="S17" s="117"/>
      <c r="T17" s="117"/>
    </row>
    <row r="18" spans="1:20" s="18" customFormat="1" ht="15" customHeight="1" x14ac:dyDescent="0.2">
      <c r="A18" s="31"/>
      <c r="B18" s="26" t="s">
        <v>11</v>
      </c>
      <c r="C18" s="32"/>
      <c r="D18" s="32"/>
      <c r="E18" s="120"/>
      <c r="F18" s="120"/>
      <c r="G18" s="120"/>
      <c r="H18" s="120"/>
      <c r="I18" s="120"/>
      <c r="J18" s="120"/>
      <c r="K18" s="120"/>
      <c r="L18" s="120"/>
      <c r="M18" s="120"/>
      <c r="N18" s="119"/>
      <c r="S18" s="102"/>
      <c r="T18" s="102"/>
    </row>
    <row r="19" spans="1:20" s="18" customFormat="1" ht="3.75" customHeight="1" x14ac:dyDescent="0.2">
      <c r="A19" s="28"/>
      <c r="B19" s="29"/>
      <c r="C19" s="29"/>
      <c r="D19" s="29"/>
      <c r="E19" s="29"/>
      <c r="F19" s="30"/>
      <c r="G19" s="29"/>
      <c r="H19" s="29"/>
      <c r="I19" s="29"/>
      <c r="J19" s="29"/>
      <c r="K19" s="29"/>
      <c r="L19" s="29"/>
      <c r="M19" s="29"/>
      <c r="N19" s="118"/>
      <c r="S19" s="102"/>
      <c r="T19" s="102"/>
    </row>
    <row r="20" spans="1:20" s="18" customFormat="1" ht="12.75" x14ac:dyDescent="0.2">
      <c r="A20" s="31"/>
      <c r="B20" s="34" t="s">
        <v>12</v>
      </c>
      <c r="C20" s="32"/>
      <c r="D20" s="32"/>
      <c r="E20" s="32"/>
      <c r="F20" s="33"/>
      <c r="G20" s="32"/>
      <c r="H20" s="32"/>
      <c r="I20" s="32"/>
      <c r="J20" s="32"/>
      <c r="K20" s="32"/>
      <c r="L20" s="32"/>
      <c r="M20" s="32"/>
      <c r="N20" s="119"/>
      <c r="S20" s="102"/>
      <c r="T20" s="102"/>
    </row>
    <row r="21" spans="1:20" s="105" customFormat="1" ht="15" customHeight="1" x14ac:dyDescent="0.2">
      <c r="A21" s="36"/>
      <c r="B21" s="22" t="s">
        <v>13</v>
      </c>
      <c r="C21" s="37"/>
      <c r="D21" s="37"/>
      <c r="E21" s="37"/>
      <c r="F21" s="38"/>
      <c r="G21" s="37"/>
      <c r="H21" s="37"/>
      <c r="I21" s="37"/>
      <c r="J21" s="37"/>
      <c r="K21" s="37"/>
      <c r="L21" s="37"/>
      <c r="M21" s="37"/>
      <c r="N21" s="121"/>
      <c r="S21" s="109"/>
      <c r="T21" s="109"/>
    </row>
    <row r="22" spans="1:20" s="105" customFormat="1" ht="4.5" customHeight="1" x14ac:dyDescent="0.2">
      <c r="A22" s="39"/>
      <c r="B22" s="40"/>
      <c r="C22" s="15"/>
      <c r="D22" s="15"/>
      <c r="E22" s="15"/>
      <c r="F22" s="41"/>
      <c r="G22" s="15"/>
      <c r="H22" s="15"/>
      <c r="I22" s="15"/>
      <c r="J22" s="15"/>
      <c r="K22" s="15"/>
      <c r="L22" s="15"/>
      <c r="M22" s="15"/>
      <c r="N22" s="104"/>
      <c r="S22" s="109"/>
      <c r="T22" s="109"/>
    </row>
    <row r="23" spans="1:20" s="91" customFormat="1" ht="15" customHeight="1" x14ac:dyDescent="0.2">
      <c r="A23" s="25"/>
      <c r="B23" s="42"/>
      <c r="C23" s="26" t="s">
        <v>14</v>
      </c>
      <c r="D23" s="26"/>
      <c r="E23" s="43"/>
      <c r="F23" s="35"/>
      <c r="G23" s="26" t="s">
        <v>15</v>
      </c>
      <c r="H23" s="26"/>
      <c r="I23" s="26"/>
      <c r="J23" s="26"/>
      <c r="K23" s="62" t="s">
        <v>62</v>
      </c>
      <c r="L23" s="122"/>
      <c r="M23" s="123"/>
      <c r="N23" s="116"/>
      <c r="S23" s="117"/>
      <c r="T23" s="117"/>
    </row>
    <row r="24" spans="1:20" s="18" customFormat="1" ht="4.5" customHeight="1" x14ac:dyDescent="0.2">
      <c r="A24" s="31"/>
      <c r="B24" s="32"/>
      <c r="C24" s="32"/>
      <c r="D24" s="32"/>
      <c r="E24" s="32"/>
      <c r="F24" s="33"/>
      <c r="G24" s="32"/>
      <c r="H24" s="32"/>
      <c r="I24" s="32"/>
      <c r="J24" s="32"/>
      <c r="K24" s="32"/>
      <c r="L24" s="32"/>
      <c r="M24" s="32"/>
      <c r="N24" s="119"/>
      <c r="S24" s="102"/>
      <c r="T24" s="102"/>
    </row>
    <row r="25" spans="1:20" s="91" customFormat="1" ht="15" customHeight="1" x14ac:dyDescent="0.2">
      <c r="A25" s="25"/>
      <c r="B25" s="42"/>
      <c r="C25" s="26" t="s">
        <v>16</v>
      </c>
      <c r="D25" s="26"/>
      <c r="E25" s="43"/>
      <c r="F25" s="35"/>
      <c r="G25" s="26" t="s">
        <v>17</v>
      </c>
      <c r="H25" s="26"/>
      <c r="I25" s="26"/>
      <c r="J25" s="26"/>
      <c r="K25" s="26"/>
      <c r="L25" s="26"/>
      <c r="M25" s="26"/>
      <c r="N25" s="116"/>
      <c r="S25" s="117"/>
      <c r="T25" s="117"/>
    </row>
    <row r="26" spans="1:20" s="18" customFormat="1" ht="4.5" customHeight="1" x14ac:dyDescent="0.2">
      <c r="A26" s="31"/>
      <c r="B26" s="29"/>
      <c r="C26" s="29"/>
      <c r="D26" s="29"/>
      <c r="E26" s="29"/>
      <c r="F26" s="30"/>
      <c r="G26" s="29"/>
      <c r="H26" s="29"/>
      <c r="I26" s="29"/>
      <c r="J26" s="29"/>
      <c r="K26" s="29"/>
      <c r="L26" s="29"/>
      <c r="M26" s="29"/>
      <c r="N26" s="118"/>
      <c r="S26" s="102"/>
      <c r="T26" s="102"/>
    </row>
    <row r="27" spans="1:20" s="18" customFormat="1" ht="3.75" customHeight="1" x14ac:dyDescent="0.2">
      <c r="A27" s="31"/>
      <c r="B27" s="32"/>
      <c r="C27" s="32"/>
      <c r="D27" s="32"/>
      <c r="E27" s="32"/>
      <c r="F27" s="33"/>
      <c r="G27" s="32"/>
      <c r="H27" s="32"/>
      <c r="I27" s="32"/>
      <c r="J27" s="32"/>
      <c r="K27" s="32"/>
      <c r="L27" s="32"/>
      <c r="M27" s="32"/>
      <c r="N27" s="119"/>
      <c r="S27" s="102"/>
      <c r="T27" s="102"/>
    </row>
    <row r="28" spans="1:20" s="18" customFormat="1" ht="12.75" x14ac:dyDescent="0.2">
      <c r="A28" s="31"/>
      <c r="B28" s="40" t="s">
        <v>18</v>
      </c>
      <c r="C28" s="32"/>
      <c r="D28" s="32"/>
      <c r="E28" s="32"/>
      <c r="F28" s="33"/>
      <c r="G28" s="32"/>
      <c r="H28" s="32"/>
      <c r="I28" s="32"/>
      <c r="J28" s="32"/>
      <c r="K28" s="32"/>
      <c r="L28" s="32"/>
      <c r="M28" s="32"/>
      <c r="N28" s="119"/>
      <c r="S28" s="102"/>
      <c r="T28" s="102"/>
    </row>
    <row r="29" spans="1:20" s="91" customFormat="1" ht="15" customHeight="1" x14ac:dyDescent="0.2">
      <c r="A29" s="25"/>
      <c r="B29" s="42"/>
      <c r="C29" s="26" t="s">
        <v>19</v>
      </c>
      <c r="D29" s="26"/>
      <c r="E29" s="44">
        <v>38</v>
      </c>
      <c r="F29" s="35"/>
      <c r="G29" s="26" t="s">
        <v>20</v>
      </c>
      <c r="H29" s="26"/>
      <c r="I29" s="26"/>
      <c r="J29" s="26"/>
      <c r="K29" s="26"/>
      <c r="L29" s="26"/>
      <c r="M29" s="26"/>
      <c r="N29" s="116"/>
      <c r="S29" s="117"/>
      <c r="T29" s="117"/>
    </row>
    <row r="30" spans="1:20" s="18" customFormat="1" ht="4.5" customHeight="1" x14ac:dyDescent="0.2">
      <c r="A30" s="28"/>
      <c r="B30" s="29"/>
      <c r="C30" s="29"/>
      <c r="D30" s="29"/>
      <c r="E30" s="29"/>
      <c r="F30" s="30"/>
      <c r="G30" s="29"/>
      <c r="H30" s="29"/>
      <c r="I30" s="29"/>
      <c r="J30" s="29"/>
      <c r="K30" s="29"/>
      <c r="L30" s="29"/>
      <c r="M30" s="29"/>
      <c r="N30" s="118"/>
      <c r="S30" s="102"/>
      <c r="T30" s="102"/>
    </row>
    <row r="31" spans="1:20" s="32" customFormat="1" ht="12.75" x14ac:dyDescent="0.2">
      <c r="A31" s="31"/>
      <c r="B31" s="34" t="s">
        <v>21</v>
      </c>
      <c r="F31" s="33"/>
      <c r="N31" s="119"/>
      <c r="S31" s="124"/>
      <c r="T31" s="124"/>
    </row>
    <row r="32" spans="1:20" s="105" customFormat="1" ht="15" customHeight="1" x14ac:dyDescent="0.2">
      <c r="A32" s="36"/>
      <c r="B32" s="22" t="s">
        <v>22</v>
      </c>
      <c r="C32" s="37"/>
      <c r="D32" s="37"/>
      <c r="E32" s="37"/>
      <c r="F32" s="38"/>
      <c r="G32" s="37"/>
      <c r="H32" s="37"/>
      <c r="I32" s="37"/>
      <c r="J32" s="37"/>
      <c r="K32" s="37"/>
      <c r="L32" s="37"/>
      <c r="M32" s="37"/>
      <c r="N32" s="121"/>
      <c r="S32" s="109"/>
      <c r="T32" s="109"/>
    </row>
    <row r="33" spans="1:21" s="105" customFormat="1" ht="3.75" customHeight="1" x14ac:dyDescent="0.2">
      <c r="A33" s="39"/>
      <c r="B33" s="15"/>
      <c r="C33" s="15"/>
      <c r="D33" s="15"/>
      <c r="E33" s="15"/>
      <c r="F33" s="41"/>
      <c r="G33" s="15"/>
      <c r="H33" s="15"/>
      <c r="I33" s="15"/>
      <c r="J33" s="15"/>
      <c r="K33" s="15"/>
      <c r="L33" s="15"/>
      <c r="M33" s="15"/>
      <c r="N33" s="104"/>
      <c r="S33" s="109"/>
      <c r="T33" s="109"/>
    </row>
    <row r="34" spans="1:21" s="18" customFormat="1" ht="12.75" x14ac:dyDescent="0.2">
      <c r="A34" s="31"/>
      <c r="B34" s="32"/>
      <c r="C34" s="32"/>
      <c r="D34" s="45" t="s">
        <v>23</v>
      </c>
      <c r="E34" s="46"/>
      <c r="F34" s="47"/>
      <c r="G34" s="46"/>
      <c r="H34" s="32"/>
      <c r="I34" s="46"/>
      <c r="J34" s="32"/>
      <c r="K34" s="46"/>
      <c r="L34" s="32"/>
      <c r="M34" s="125" t="s">
        <v>63</v>
      </c>
      <c r="N34" s="119"/>
      <c r="S34" s="102"/>
      <c r="T34" s="102"/>
    </row>
    <row r="35" spans="1:21" s="91" customFormat="1" ht="11.25" x14ac:dyDescent="0.2">
      <c r="A35" s="25"/>
      <c r="B35" s="26" t="s">
        <v>8</v>
      </c>
      <c r="C35" s="26"/>
      <c r="D35" s="26"/>
      <c r="E35" s="44"/>
      <c r="F35" s="35"/>
      <c r="G35" s="48"/>
      <c r="H35" s="26"/>
      <c r="I35" s="48"/>
      <c r="J35" s="26"/>
      <c r="K35" s="48"/>
      <c r="L35" s="26"/>
      <c r="M35" s="126"/>
      <c r="N35" s="116"/>
      <c r="S35" s="117"/>
      <c r="T35" s="117"/>
    </row>
    <row r="36" spans="1:21" s="91" customFormat="1" ht="11.25" x14ac:dyDescent="0.2">
      <c r="A36" s="25"/>
      <c r="B36" s="26" t="s">
        <v>24</v>
      </c>
      <c r="C36" s="26"/>
      <c r="D36" s="26"/>
      <c r="E36" s="44"/>
      <c r="F36" s="35"/>
      <c r="G36" s="48"/>
      <c r="H36" s="26"/>
      <c r="I36" s="48"/>
      <c r="J36" s="26"/>
      <c r="K36" s="48"/>
      <c r="L36" s="26"/>
      <c r="M36" s="127"/>
      <c r="N36" s="116"/>
      <c r="S36" s="117"/>
      <c r="T36" s="117"/>
    </row>
    <row r="37" spans="1:21" ht="3.75" customHeight="1" x14ac:dyDescent="0.25">
      <c r="A37" s="49"/>
      <c r="B37" s="50"/>
      <c r="C37" s="50"/>
      <c r="D37" s="50"/>
      <c r="E37" s="51"/>
      <c r="F37" s="52"/>
      <c r="G37" s="50"/>
      <c r="H37" s="50"/>
      <c r="I37" s="50"/>
      <c r="J37" s="148"/>
      <c r="K37" s="148"/>
      <c r="L37" s="148"/>
      <c r="M37" s="148"/>
      <c r="N37" s="149"/>
    </row>
    <row r="38" spans="1:21" ht="3.75" customHeight="1" x14ac:dyDescent="0.25">
      <c r="A38" s="25"/>
      <c r="B38" s="26"/>
      <c r="C38" s="26"/>
      <c r="D38" s="26"/>
      <c r="E38" s="26"/>
      <c r="F38" s="35"/>
      <c r="G38" s="26"/>
      <c r="H38" s="26"/>
      <c r="I38" s="26"/>
      <c r="J38" s="148"/>
      <c r="K38" s="148"/>
      <c r="L38" s="148"/>
      <c r="M38" s="148"/>
      <c r="N38" s="149"/>
    </row>
    <row r="39" spans="1:21" x14ac:dyDescent="0.25">
      <c r="A39" s="39"/>
      <c r="B39" s="40" t="s">
        <v>25</v>
      </c>
      <c r="C39" s="15"/>
      <c r="D39" s="15"/>
      <c r="E39" s="53"/>
      <c r="F39" s="41"/>
      <c r="G39" s="15"/>
      <c r="H39" s="15"/>
      <c r="I39" s="15"/>
      <c r="J39" s="148"/>
      <c r="K39" s="148"/>
      <c r="L39" s="148"/>
      <c r="M39" s="148"/>
      <c r="N39" s="149"/>
      <c r="R39" s="105"/>
      <c r="S39" s="128">
        <f>E29/40</f>
        <v>0.95</v>
      </c>
      <c r="T39" s="128">
        <v>1</v>
      </c>
      <c r="U39" s="105"/>
    </row>
    <row r="40" spans="1:21" ht="3.75" customHeight="1" x14ac:dyDescent="0.25">
      <c r="A40" s="25"/>
      <c r="B40" s="26"/>
      <c r="C40" s="26"/>
      <c r="D40" s="26"/>
      <c r="E40" s="26"/>
      <c r="F40" s="35"/>
      <c r="G40" s="26"/>
      <c r="H40" s="26"/>
      <c r="I40" s="26"/>
      <c r="J40" s="148"/>
      <c r="K40" s="148"/>
      <c r="L40" s="148"/>
      <c r="M40" s="148"/>
      <c r="N40" s="149"/>
      <c r="R40" s="91"/>
      <c r="S40" s="128"/>
      <c r="T40" s="128"/>
      <c r="U40" s="91"/>
    </row>
    <row r="41" spans="1:21" x14ac:dyDescent="0.25">
      <c r="A41" s="25"/>
      <c r="B41" s="26" t="s">
        <v>26</v>
      </c>
      <c r="C41" s="26"/>
      <c r="D41" s="26"/>
      <c r="E41" s="54"/>
      <c r="F41" s="55" t="s">
        <v>27</v>
      </c>
      <c r="G41" s="54"/>
      <c r="H41" s="56" t="s">
        <v>27</v>
      </c>
      <c r="I41" s="54"/>
      <c r="J41" s="55" t="s">
        <v>27</v>
      </c>
      <c r="K41" s="54"/>
      <c r="L41" s="56" t="s">
        <v>27</v>
      </c>
      <c r="M41" s="131">
        <f>E29/38</f>
        <v>1</v>
      </c>
      <c r="N41" s="149"/>
      <c r="R41" s="91"/>
      <c r="S41" s="128"/>
      <c r="T41" s="128"/>
      <c r="U41" s="91"/>
    </row>
    <row r="42" spans="1:21" x14ac:dyDescent="0.25">
      <c r="A42" s="25"/>
      <c r="B42" s="57" t="s">
        <v>28</v>
      </c>
      <c r="C42" s="57"/>
      <c r="D42" s="58"/>
      <c r="E42" s="54"/>
      <c r="F42" s="55" t="s">
        <v>27</v>
      </c>
      <c r="G42" s="54"/>
      <c r="H42" s="55" t="s">
        <v>27</v>
      </c>
      <c r="I42" s="54"/>
      <c r="J42" s="55" t="s">
        <v>27</v>
      </c>
      <c r="K42" s="54"/>
      <c r="L42" s="55" t="s">
        <v>27</v>
      </c>
      <c r="M42" s="132"/>
      <c r="N42" s="149"/>
      <c r="R42" s="91"/>
      <c r="S42" s="129" t="s">
        <v>64</v>
      </c>
      <c r="T42" s="129"/>
      <c r="U42" s="91" t="s">
        <v>65</v>
      </c>
    </row>
    <row r="43" spans="1:21" x14ac:dyDescent="0.25">
      <c r="A43" s="25"/>
      <c r="B43" s="59" t="s">
        <v>29</v>
      </c>
      <c r="C43" s="59"/>
      <c r="D43" s="60"/>
      <c r="E43" s="54"/>
      <c r="F43" s="55" t="s">
        <v>27</v>
      </c>
      <c r="G43" s="54"/>
      <c r="H43" s="55" t="s">
        <v>27</v>
      </c>
      <c r="I43" s="54"/>
      <c r="J43" s="55" t="s">
        <v>27</v>
      </c>
      <c r="K43" s="54"/>
      <c r="L43" s="55" t="s">
        <v>27</v>
      </c>
      <c r="M43" s="132"/>
      <c r="N43" s="149"/>
      <c r="R43" s="91" t="s">
        <v>66</v>
      </c>
      <c r="S43" s="117">
        <f>(E41*E66+G41*G66+I41*I66+K41*K66)</f>
        <v>0</v>
      </c>
      <c r="T43" s="117">
        <f>S43/S39</f>
        <v>0</v>
      </c>
      <c r="U43" s="91"/>
    </row>
    <row r="44" spans="1:21" x14ac:dyDescent="0.25">
      <c r="A44" s="61"/>
      <c r="B44" s="62"/>
      <c r="C44" s="63"/>
      <c r="D44" s="62" t="s">
        <v>30</v>
      </c>
      <c r="E44" s="64">
        <f>SUM(E41:E43)</f>
        <v>0</v>
      </c>
      <c r="F44" s="65" t="s">
        <v>27</v>
      </c>
      <c r="G44" s="64">
        <f>SUM(G41:G43)</f>
        <v>0</v>
      </c>
      <c r="H44" s="66" t="s">
        <v>27</v>
      </c>
      <c r="I44" s="64">
        <f>SUM(I41:I43)</f>
        <v>0</v>
      </c>
      <c r="J44" s="65" t="s">
        <v>27</v>
      </c>
      <c r="K44" s="64">
        <f>SUM(K41:K43)</f>
        <v>0</v>
      </c>
      <c r="L44" s="84" t="s">
        <v>27</v>
      </c>
      <c r="M44" s="148"/>
      <c r="N44" s="149"/>
      <c r="R44" s="91" t="s">
        <v>67</v>
      </c>
      <c r="S44" s="117">
        <f>E70</f>
        <v>0</v>
      </c>
      <c r="T44" s="117">
        <f>S44/S39</f>
        <v>0</v>
      </c>
      <c r="U44" s="91"/>
    </row>
    <row r="45" spans="1:21" x14ac:dyDescent="0.25">
      <c r="A45" s="61"/>
      <c r="B45" s="62"/>
      <c r="C45" s="63"/>
      <c r="D45" s="62" t="s">
        <v>31</v>
      </c>
      <c r="E45" s="67"/>
      <c r="F45" s="65" t="s">
        <v>27</v>
      </c>
      <c r="G45" s="68"/>
      <c r="H45" s="65" t="s">
        <v>27</v>
      </c>
      <c r="I45" s="68"/>
      <c r="J45" s="65" t="s">
        <v>27</v>
      </c>
      <c r="K45" s="68"/>
      <c r="L45" s="84" t="s">
        <v>27</v>
      </c>
      <c r="M45" s="148"/>
      <c r="N45" s="149"/>
      <c r="R45" s="91"/>
      <c r="S45" s="117"/>
      <c r="T45" s="117"/>
      <c r="U45" s="91"/>
    </row>
    <row r="46" spans="1:21" ht="11.25" customHeight="1" x14ac:dyDescent="0.25">
      <c r="A46" s="25"/>
      <c r="B46" s="26"/>
      <c r="C46" s="26"/>
      <c r="D46" s="26"/>
      <c r="E46" s="69"/>
      <c r="F46" s="70"/>
      <c r="G46" s="71"/>
      <c r="H46" s="72"/>
      <c r="I46" s="71"/>
      <c r="J46" s="70"/>
      <c r="K46" s="71"/>
      <c r="L46" s="72"/>
      <c r="M46" s="148"/>
      <c r="N46" s="149"/>
      <c r="R46" s="91" t="s">
        <v>68</v>
      </c>
      <c r="S46" s="117">
        <f>S43+S44</f>
        <v>0</v>
      </c>
      <c r="T46" s="117">
        <f>T43+T44</f>
        <v>0</v>
      </c>
      <c r="U46" s="91"/>
    </row>
    <row r="47" spans="1:21" x14ac:dyDescent="0.25">
      <c r="A47" s="39"/>
      <c r="B47" s="40" t="s">
        <v>32</v>
      </c>
      <c r="C47" s="15"/>
      <c r="D47" s="15"/>
      <c r="E47" s="73"/>
      <c r="F47" s="74"/>
      <c r="G47" s="73"/>
      <c r="H47" s="75"/>
      <c r="I47" s="73"/>
      <c r="J47" s="74"/>
      <c r="K47" s="73"/>
      <c r="L47" s="75"/>
      <c r="M47" s="148"/>
      <c r="N47" s="149"/>
      <c r="R47" s="105" t="s">
        <v>69</v>
      </c>
      <c r="S47" s="109">
        <v>66150</v>
      </c>
      <c r="T47" s="109">
        <v>66150</v>
      </c>
      <c r="U47" s="117">
        <v>96600</v>
      </c>
    </row>
    <row r="48" spans="1:21" ht="3.75" customHeight="1" x14ac:dyDescent="0.25">
      <c r="A48" s="25"/>
      <c r="B48" s="26"/>
      <c r="C48" s="26"/>
      <c r="D48" s="26"/>
      <c r="E48" s="71"/>
      <c r="F48" s="70"/>
      <c r="G48" s="71"/>
      <c r="H48" s="72"/>
      <c r="I48" s="71"/>
      <c r="J48" s="70"/>
      <c r="K48" s="71"/>
      <c r="L48" s="72"/>
      <c r="M48" s="148"/>
      <c r="N48" s="149"/>
      <c r="R48" s="91"/>
      <c r="S48" s="117"/>
      <c r="T48" s="117"/>
      <c r="U48" s="91"/>
    </row>
    <row r="49" spans="1:21" s="91" customFormat="1" ht="15" customHeight="1" x14ac:dyDescent="0.2">
      <c r="A49" s="25"/>
      <c r="B49" s="26" t="s">
        <v>33</v>
      </c>
      <c r="C49" s="26"/>
      <c r="D49" s="26"/>
      <c r="E49" s="153">
        <f>IF(E29=0,0,IF(E41/E29*38&gt;S52,(S52/38*E29+E42+E43)*M49,E45*M49))</f>
        <v>0</v>
      </c>
      <c r="F49" s="154" t="s">
        <v>27</v>
      </c>
      <c r="G49" s="153">
        <f>IF(E29=0,0,IF(G41/E29*38&gt;S52,(S52/38*E29+G42+G43)*M49,G45*M49))</f>
        <v>0</v>
      </c>
      <c r="H49" s="155" t="s">
        <v>27</v>
      </c>
      <c r="I49" s="153">
        <f>IF(E29=0,0,IF(I41/E29*38&gt;S52,(S52/38*E29+I42+I43)*M49,I45*M49))</f>
        <v>0</v>
      </c>
      <c r="J49" s="156" t="s">
        <v>27</v>
      </c>
      <c r="K49" s="153">
        <f>IF(E29=0,0,IF(K41/E29*38&gt;S52,(S52/38*E29+K42+K43)*M49,K45*M49))</f>
        <v>0</v>
      </c>
      <c r="L49" s="86" t="s">
        <v>27</v>
      </c>
      <c r="M49" s="133">
        <v>1.2999999999999999E-2</v>
      </c>
      <c r="N49" s="116"/>
      <c r="R49" s="91" t="s">
        <v>70</v>
      </c>
      <c r="S49" s="117">
        <f>S46-S47</f>
        <v>-66150</v>
      </c>
      <c r="T49" s="117">
        <f>T46-T47</f>
        <v>-66150</v>
      </c>
    </row>
    <row r="50" spans="1:21" s="91" customFormat="1" ht="15" customHeight="1" x14ac:dyDescent="0.2">
      <c r="A50" s="25"/>
      <c r="B50" s="26" t="s">
        <v>34</v>
      </c>
      <c r="C50" s="26"/>
      <c r="D50" s="26"/>
      <c r="E50" s="153">
        <f>IF(E29=0,0,IF(E41/E29*38&gt;U52,(U52/38*E29+E42+E43)*M50,E45*M50))</f>
        <v>0</v>
      </c>
      <c r="F50" s="154" t="s">
        <v>27</v>
      </c>
      <c r="G50" s="153">
        <f>IF(E29=0,0,IF(G41/E29*38&gt;U52,(U52/38*E29+G42+G43)*M50,G45*M50))</f>
        <v>0</v>
      </c>
      <c r="H50" s="155" t="s">
        <v>27</v>
      </c>
      <c r="I50" s="153">
        <f>IF(E29=0,0,IF(I41/E29*38&gt;U52,(U52/38*E29+I42+I43)*M50,I45*M50))</f>
        <v>0</v>
      </c>
      <c r="J50" s="156" t="s">
        <v>27</v>
      </c>
      <c r="K50" s="153">
        <f>IF(E29=0,0,IF(K41/E29*38&gt;T52,(T52/38*E29+K42+K43)*M50,K45*M50))</f>
        <v>0</v>
      </c>
      <c r="L50" s="86" t="s">
        <v>27</v>
      </c>
      <c r="M50" s="133">
        <v>9.2999999999999999E-2</v>
      </c>
      <c r="N50" s="116"/>
      <c r="R50" s="91" t="s">
        <v>71</v>
      </c>
      <c r="S50" s="117">
        <f>S44-S49</f>
        <v>66150</v>
      </c>
      <c r="T50" s="117">
        <f>T44-T49</f>
        <v>66150</v>
      </c>
    </row>
    <row r="51" spans="1:21" s="91" customFormat="1" ht="15" customHeight="1" x14ac:dyDescent="0.2">
      <c r="A51" s="25"/>
      <c r="B51" s="26" t="s">
        <v>35</v>
      </c>
      <c r="C51" s="26"/>
      <c r="D51" s="26"/>
      <c r="E51" s="153">
        <f>IF(E29=0,0,IF(E41/E29*38&gt;U52,(U52/38*E29+E42+E43)*M51,E45*M51))</f>
        <v>0</v>
      </c>
      <c r="F51" s="154" t="s">
        <v>27</v>
      </c>
      <c r="G51" s="153">
        <f>IF(E29=0,0,IF(G41/E29*38&gt;U52,(U52/38*E29+G42+G43)*M51,G45*M51))</f>
        <v>0</v>
      </c>
      <c r="H51" s="155" t="s">
        <v>27</v>
      </c>
      <c r="I51" s="153">
        <f>IF(E29=0,0,IF(I41/E29*38&gt;U52,(U52/38*E29+I42+I43)*M51,I45*M51))</f>
        <v>0</v>
      </c>
      <c r="J51" s="156" t="s">
        <v>27</v>
      </c>
      <c r="K51" s="153">
        <f>IF(E29=0,0,IF(K41/E29*38&gt;T52,(T52/38*E29+K42+K43)*M51,K45*M51))</f>
        <v>0</v>
      </c>
      <c r="L51" s="86" t="s">
        <v>27</v>
      </c>
      <c r="M51" s="133">
        <v>1.2999999999999999E-2</v>
      </c>
      <c r="N51" s="116"/>
      <c r="R51" s="91" t="s">
        <v>72</v>
      </c>
      <c r="S51" s="130">
        <f>M71-M49-M52-M53</f>
        <v>0.106</v>
      </c>
      <c r="T51" s="130">
        <f>M71-M49-M52-M53</f>
        <v>0.106</v>
      </c>
    </row>
    <row r="52" spans="1:21" s="91" customFormat="1" ht="15" customHeight="1" x14ac:dyDescent="0.2">
      <c r="A52" s="25"/>
      <c r="B52" s="26" t="s">
        <v>36</v>
      </c>
      <c r="C52" s="26"/>
      <c r="D52" s="26"/>
      <c r="E52" s="153">
        <f>IF(E29=0,0,IF(E41/E29*38&gt;S52,(S52/38*E29+E42+E43)*M52,E45*M52))</f>
        <v>0</v>
      </c>
      <c r="F52" s="154" t="s">
        <v>27</v>
      </c>
      <c r="G52" s="153">
        <f>IF(E29=0,0,IF(G41/E29*38&gt;S52,(S52/38*E29+G42+G43)*M52,G45*M52))</f>
        <v>0</v>
      </c>
      <c r="H52" s="155" t="s">
        <v>27</v>
      </c>
      <c r="I52" s="153">
        <f>IF(E29=0,0,IF(I41/E29*38&gt;S52,(S52/38*E29+I42+I43)*M52,I45*M52))</f>
        <v>0</v>
      </c>
      <c r="J52" s="156" t="s">
        <v>27</v>
      </c>
      <c r="K52" s="153">
        <f>IF(E29=0,0,IF(K41/E29*38&gt;S52,(S52/38*E29+K42+K43)*M52,K45*M52))</f>
        <v>0</v>
      </c>
      <c r="L52" s="86" t="s">
        <v>27</v>
      </c>
      <c r="M52" s="133">
        <v>7.2999999999999995E-2</v>
      </c>
      <c r="N52" s="116"/>
      <c r="R52" s="91" t="s">
        <v>73</v>
      </c>
      <c r="S52" s="117">
        <v>5512.5</v>
      </c>
      <c r="T52" s="117">
        <v>5512.5</v>
      </c>
      <c r="U52" s="117">
        <v>8050</v>
      </c>
    </row>
    <row r="53" spans="1:21" s="91" customFormat="1" ht="15" customHeight="1" x14ac:dyDescent="0.2">
      <c r="A53" s="25"/>
      <c r="B53" s="76" t="s">
        <v>37</v>
      </c>
      <c r="C53" s="26"/>
      <c r="D53" s="26"/>
      <c r="E53" s="153">
        <f>IF(E29=0,0,IF(E41/E29*38&gt;S52,(S52/38*E29+E42+E43)*M53,E45*M53))</f>
        <v>0</v>
      </c>
      <c r="F53" s="154" t="s">
        <v>27</v>
      </c>
      <c r="G53" s="153">
        <f>IF(E29=0,0,IF(G41/E29*38&gt;S52,(S52/38*E29+G42+G43)*M53,G45*M53))</f>
        <v>0</v>
      </c>
      <c r="H53" s="155" t="s">
        <v>27</v>
      </c>
      <c r="I53" s="153">
        <f>IF(E29=0,0,IF(I41/E29*38&gt;S52,(S52/38*E29+I42+I43)*M53,I45*M53))</f>
        <v>0</v>
      </c>
      <c r="J53" s="156" t="s">
        <v>27</v>
      </c>
      <c r="K53" s="153">
        <f>IF(E29=0,0,IF(K41/E29*38&gt;S52,(S52/38*E29+K42+K43)*M53,K45*M53))</f>
        <v>0</v>
      </c>
      <c r="L53" s="86" t="s">
        <v>27</v>
      </c>
      <c r="M53" s="133"/>
      <c r="N53" s="116"/>
    </row>
    <row r="54" spans="1:21" s="91" customFormat="1" ht="15" customHeight="1" x14ac:dyDescent="0.2">
      <c r="A54" s="25"/>
      <c r="B54" s="63"/>
      <c r="C54" s="63"/>
      <c r="D54" s="62" t="s">
        <v>30</v>
      </c>
      <c r="E54" s="77">
        <f>SUM(E49:E53)</f>
        <v>0</v>
      </c>
      <c r="F54" s="55" t="s">
        <v>27</v>
      </c>
      <c r="G54" s="77">
        <f>SUM(G49:G53)</f>
        <v>0</v>
      </c>
      <c r="H54" s="56" t="s">
        <v>27</v>
      </c>
      <c r="I54" s="77">
        <f>SUM(I49:I53)</f>
        <v>0</v>
      </c>
      <c r="J54" s="86" t="s">
        <v>27</v>
      </c>
      <c r="K54" s="77">
        <f>SUM(K49:K53)</f>
        <v>0</v>
      </c>
      <c r="L54" s="86" t="s">
        <v>27</v>
      </c>
      <c r="M54" s="76"/>
      <c r="N54" s="116"/>
      <c r="S54" s="117"/>
      <c r="T54" s="117"/>
    </row>
    <row r="55" spans="1:21" s="91" customFormat="1" ht="15" customHeight="1" x14ac:dyDescent="0.2">
      <c r="A55" s="25"/>
      <c r="B55" s="40" t="s">
        <v>38</v>
      </c>
      <c r="C55" s="63"/>
      <c r="D55" s="62"/>
      <c r="E55" s="78"/>
      <c r="F55" s="79"/>
      <c r="G55" s="78"/>
      <c r="H55" s="80"/>
      <c r="I55" s="78"/>
      <c r="J55" s="134"/>
      <c r="K55" s="78"/>
      <c r="L55" s="134"/>
      <c r="M55" s="76"/>
      <c r="N55" s="116"/>
      <c r="S55" s="117"/>
      <c r="T55" s="117"/>
    </row>
    <row r="56" spans="1:21" s="91" customFormat="1" ht="15" customHeight="1" x14ac:dyDescent="0.2">
      <c r="A56" s="25"/>
      <c r="B56" s="26" t="s">
        <v>39</v>
      </c>
      <c r="C56" s="26"/>
      <c r="D56" s="26"/>
      <c r="E56" s="153">
        <f>(E44-E43)*M56</f>
        <v>0</v>
      </c>
      <c r="F56" s="154" t="s">
        <v>27</v>
      </c>
      <c r="G56" s="153">
        <f>(G44-G43)*M56</f>
        <v>0</v>
      </c>
      <c r="H56" s="155" t="s">
        <v>27</v>
      </c>
      <c r="I56" s="153">
        <f>(I44-I43)*M56</f>
        <v>0</v>
      </c>
      <c r="J56" s="156" t="s">
        <v>27</v>
      </c>
      <c r="K56" s="153">
        <f>(K44-K43)*M56</f>
        <v>0</v>
      </c>
      <c r="L56" s="86" t="s">
        <v>27</v>
      </c>
      <c r="M56" s="133"/>
      <c r="N56" s="116"/>
      <c r="S56" s="117"/>
      <c r="T56" s="117"/>
    </row>
    <row r="57" spans="1:21" s="91" customFormat="1" ht="15" customHeight="1" x14ac:dyDescent="0.2">
      <c r="A57" s="25"/>
      <c r="B57" s="59"/>
      <c r="C57" s="59"/>
      <c r="D57" s="60"/>
      <c r="E57" s="153">
        <f>$E$45*M57</f>
        <v>0</v>
      </c>
      <c r="F57" s="154" t="s">
        <v>27</v>
      </c>
      <c r="G57" s="153">
        <f>$G$45*M57</f>
        <v>0</v>
      </c>
      <c r="H57" s="155" t="s">
        <v>27</v>
      </c>
      <c r="I57" s="153">
        <f>$I$45*M57</f>
        <v>0</v>
      </c>
      <c r="J57" s="156" t="s">
        <v>27</v>
      </c>
      <c r="K57" s="153">
        <f>$K$45*M57</f>
        <v>0</v>
      </c>
      <c r="L57" s="86" t="s">
        <v>27</v>
      </c>
      <c r="M57" s="133"/>
      <c r="N57" s="116"/>
      <c r="S57" s="117"/>
      <c r="T57" s="117"/>
    </row>
    <row r="58" spans="1:21" s="91" customFormat="1" ht="15" customHeight="1" x14ac:dyDescent="0.2">
      <c r="A58" s="25"/>
      <c r="B58" s="63"/>
      <c r="C58" s="63"/>
      <c r="D58" s="62" t="s">
        <v>30</v>
      </c>
      <c r="E58" s="77">
        <f>SUM(E56:E57)</f>
        <v>0</v>
      </c>
      <c r="F58" s="55" t="s">
        <v>27</v>
      </c>
      <c r="G58" s="77">
        <f>SUM(G56:G57)</f>
        <v>0</v>
      </c>
      <c r="H58" s="56" t="s">
        <v>27</v>
      </c>
      <c r="I58" s="77">
        <f>SUM(I56:I57)</f>
        <v>0</v>
      </c>
      <c r="J58" s="86" t="s">
        <v>27</v>
      </c>
      <c r="K58" s="77">
        <f>SUM(K56:K57)</f>
        <v>0</v>
      </c>
      <c r="L58" s="86" t="s">
        <v>27</v>
      </c>
      <c r="M58" s="76"/>
      <c r="N58" s="116"/>
      <c r="S58" s="117"/>
      <c r="T58" s="117"/>
    </row>
    <row r="59" spans="1:21" s="91" customFormat="1" ht="15" customHeight="1" x14ac:dyDescent="0.2">
      <c r="A59" s="25"/>
      <c r="B59" s="40" t="s">
        <v>40</v>
      </c>
      <c r="C59" s="63"/>
      <c r="D59" s="62"/>
      <c r="E59" s="78"/>
      <c r="F59" s="79"/>
      <c r="G59" s="78"/>
      <c r="H59" s="80"/>
      <c r="I59" s="78"/>
      <c r="J59" s="134"/>
      <c r="K59" s="78"/>
      <c r="L59" s="134"/>
      <c r="M59" s="76"/>
      <c r="N59" s="116"/>
      <c r="S59" s="117"/>
      <c r="T59" s="117"/>
    </row>
    <row r="60" spans="1:21" s="91" customFormat="1" ht="15" customHeight="1" x14ac:dyDescent="0.2">
      <c r="A60" s="25"/>
      <c r="B60" s="81" t="s">
        <v>41</v>
      </c>
      <c r="C60" s="26"/>
      <c r="D60" s="26"/>
      <c r="E60" s="153">
        <f>$E$45*M60</f>
        <v>0</v>
      </c>
      <c r="F60" s="154" t="s">
        <v>27</v>
      </c>
      <c r="G60" s="153">
        <f>$G$45*M60</f>
        <v>0</v>
      </c>
      <c r="H60" s="155" t="s">
        <v>27</v>
      </c>
      <c r="I60" s="153">
        <f>$I$45*M60</f>
        <v>0</v>
      </c>
      <c r="J60" s="156" t="s">
        <v>27</v>
      </c>
      <c r="K60" s="153">
        <f>$K$45*M60</f>
        <v>0</v>
      </c>
      <c r="L60" s="86" t="s">
        <v>27</v>
      </c>
      <c r="M60" s="133"/>
      <c r="N60" s="116"/>
      <c r="S60" s="117"/>
      <c r="T60" s="117"/>
    </row>
    <row r="61" spans="1:21" s="91" customFormat="1" ht="15" customHeight="1" x14ac:dyDescent="0.2">
      <c r="A61" s="25"/>
      <c r="B61" s="26" t="s">
        <v>42</v>
      </c>
      <c r="C61" s="26"/>
      <c r="D61" s="26"/>
      <c r="E61" s="153">
        <f>$E$45*M61</f>
        <v>0</v>
      </c>
      <c r="F61" s="154" t="s">
        <v>27</v>
      </c>
      <c r="G61" s="153">
        <f>$G$45*M61</f>
        <v>0</v>
      </c>
      <c r="H61" s="155" t="s">
        <v>27</v>
      </c>
      <c r="I61" s="153">
        <f>$I$45*M61</f>
        <v>0</v>
      </c>
      <c r="J61" s="156" t="s">
        <v>27</v>
      </c>
      <c r="K61" s="153">
        <f>$K$45*M61</f>
        <v>0</v>
      </c>
      <c r="L61" s="86" t="s">
        <v>27</v>
      </c>
      <c r="M61" s="133"/>
      <c r="N61" s="116"/>
      <c r="S61" s="117"/>
      <c r="T61" s="117"/>
    </row>
    <row r="62" spans="1:21" s="91" customFormat="1" ht="15" customHeight="1" x14ac:dyDescent="0.2">
      <c r="A62" s="25"/>
      <c r="B62" s="26" t="s">
        <v>43</v>
      </c>
      <c r="C62" s="26"/>
      <c r="D62" s="26"/>
      <c r="E62" s="153">
        <f>$E$45*M62</f>
        <v>0</v>
      </c>
      <c r="F62" s="154" t="s">
        <v>27</v>
      </c>
      <c r="G62" s="153">
        <f>$G$45*M62</f>
        <v>0</v>
      </c>
      <c r="H62" s="155" t="s">
        <v>27</v>
      </c>
      <c r="I62" s="153">
        <f>$I$45*M62</f>
        <v>0</v>
      </c>
      <c r="J62" s="156" t="s">
        <v>27</v>
      </c>
      <c r="K62" s="153">
        <f>$K$45*M62</f>
        <v>0</v>
      </c>
      <c r="L62" s="86" t="s">
        <v>27</v>
      </c>
      <c r="M62" s="133">
        <v>5.9999999999999995E-4</v>
      </c>
      <c r="N62" s="116"/>
      <c r="S62" s="117"/>
      <c r="T62" s="117"/>
    </row>
    <row r="63" spans="1:21" s="91" customFormat="1" ht="15" customHeight="1" x14ac:dyDescent="0.2">
      <c r="A63" s="25"/>
      <c r="B63" s="63"/>
      <c r="C63" s="63"/>
      <c r="D63" s="62" t="s">
        <v>30</v>
      </c>
      <c r="E63" s="77">
        <f>SUM(E60:E62)</f>
        <v>0</v>
      </c>
      <c r="F63" s="55" t="s">
        <v>27</v>
      </c>
      <c r="G63" s="77">
        <f>SUM(G60:G62)</f>
        <v>0</v>
      </c>
      <c r="H63" s="55" t="s">
        <v>27</v>
      </c>
      <c r="I63" s="77">
        <f>SUM(I60:I62)</f>
        <v>0</v>
      </c>
      <c r="J63" s="55" t="s">
        <v>27</v>
      </c>
      <c r="K63" s="77">
        <f>SUM(K60:K62)</f>
        <v>0</v>
      </c>
      <c r="L63" s="55" t="s">
        <v>27</v>
      </c>
      <c r="M63" s="76"/>
      <c r="N63" s="116"/>
      <c r="S63" s="117"/>
      <c r="T63" s="117"/>
    </row>
    <row r="64" spans="1:21" s="137" customFormat="1" ht="15" customHeight="1" x14ac:dyDescent="0.2">
      <c r="A64" s="61"/>
      <c r="B64" s="63" t="s">
        <v>44</v>
      </c>
      <c r="C64" s="63"/>
      <c r="D64" s="63"/>
      <c r="E64" s="64">
        <f>E44+E54+E58+E63</f>
        <v>0</v>
      </c>
      <c r="F64" s="65" t="s">
        <v>27</v>
      </c>
      <c r="G64" s="64">
        <f>G44+G54+G58+G63</f>
        <v>0</v>
      </c>
      <c r="H64" s="66" t="s">
        <v>27</v>
      </c>
      <c r="I64" s="64">
        <f>I44+I54+I58+I63</f>
        <v>0</v>
      </c>
      <c r="J64" s="65" t="s">
        <v>27</v>
      </c>
      <c r="K64" s="64">
        <f>K44+K54+K58+K63</f>
        <v>0</v>
      </c>
      <c r="L64" s="135" t="s">
        <v>27</v>
      </c>
      <c r="M64" s="63"/>
      <c r="N64" s="136"/>
      <c r="R64" s="91"/>
      <c r="S64" s="117"/>
      <c r="T64" s="117"/>
      <c r="U64" s="91"/>
    </row>
    <row r="65" spans="1:21" s="91" customFormat="1" ht="15" customHeight="1" x14ac:dyDescent="0.2">
      <c r="A65" s="25"/>
      <c r="B65" s="40" t="s">
        <v>45</v>
      </c>
      <c r="C65" s="26"/>
      <c r="D65" s="26"/>
      <c r="E65" s="78"/>
      <c r="F65" s="70"/>
      <c r="G65" s="82"/>
      <c r="H65" s="72"/>
      <c r="I65" s="82"/>
      <c r="J65" s="138"/>
      <c r="K65" s="82"/>
      <c r="L65" s="138"/>
      <c r="M65" s="26"/>
      <c r="N65" s="116"/>
      <c r="R65" s="137"/>
      <c r="S65" s="139"/>
      <c r="T65" s="139"/>
      <c r="U65" s="137"/>
    </row>
    <row r="66" spans="1:21" s="91" customFormat="1" ht="15" customHeight="1" x14ac:dyDescent="0.2">
      <c r="A66" s="25"/>
      <c r="B66" s="26" t="s">
        <v>46</v>
      </c>
      <c r="C66" s="26"/>
      <c r="D66" s="26"/>
      <c r="E66" s="83">
        <v>12</v>
      </c>
      <c r="F66" s="70"/>
      <c r="G66" s="83"/>
      <c r="H66" s="72"/>
      <c r="I66" s="83"/>
      <c r="J66" s="140"/>
      <c r="K66" s="83"/>
      <c r="L66" s="140"/>
      <c r="M66" s="26"/>
      <c r="N66" s="116"/>
      <c r="S66" s="117"/>
      <c r="T66" s="117"/>
    </row>
    <row r="67" spans="1:21" s="91" customFormat="1" ht="15" customHeight="1" x14ac:dyDescent="0.2">
      <c r="A67" s="25"/>
      <c r="B67" s="26" t="s">
        <v>47</v>
      </c>
      <c r="C67" s="26"/>
      <c r="D67" s="26"/>
      <c r="E67" s="64">
        <f>E64*E66</f>
        <v>0</v>
      </c>
      <c r="F67" s="84" t="s">
        <v>27</v>
      </c>
      <c r="G67" s="64">
        <f>G64*G66</f>
        <v>0</v>
      </c>
      <c r="H67" s="84" t="s">
        <v>27</v>
      </c>
      <c r="I67" s="64">
        <f>I64*I66</f>
        <v>0</v>
      </c>
      <c r="J67" s="84" t="s">
        <v>27</v>
      </c>
      <c r="K67" s="64">
        <f>K64*K66</f>
        <v>0</v>
      </c>
      <c r="L67" s="84" t="s">
        <v>27</v>
      </c>
      <c r="M67" s="26"/>
      <c r="N67" s="116"/>
      <c r="S67" s="117"/>
      <c r="T67" s="117"/>
    </row>
    <row r="68" spans="1:21" s="91" customFormat="1" ht="5.25" customHeight="1" x14ac:dyDescent="0.2">
      <c r="A68" s="25"/>
      <c r="B68" s="26"/>
      <c r="C68" s="26"/>
      <c r="D68" s="26"/>
      <c r="E68" s="85"/>
      <c r="F68" s="35"/>
      <c r="G68" s="26"/>
      <c r="H68" s="26"/>
      <c r="I68" s="26"/>
      <c r="J68" s="26"/>
      <c r="K68" s="26"/>
      <c r="L68" s="26"/>
      <c r="M68" s="26"/>
      <c r="N68" s="116"/>
      <c r="S68" s="117"/>
      <c r="T68" s="117"/>
    </row>
    <row r="69" spans="1:21" s="137" customFormat="1" ht="12.75" customHeight="1" x14ac:dyDescent="0.2">
      <c r="A69" s="61"/>
      <c r="B69" s="63" t="s">
        <v>48</v>
      </c>
      <c r="C69" s="63"/>
      <c r="D69" s="63"/>
      <c r="E69" s="64">
        <f>E67+G67+I67+K67</f>
        <v>0</v>
      </c>
      <c r="F69" s="86" t="s">
        <v>27</v>
      </c>
      <c r="G69" s="63"/>
      <c r="H69" s="63"/>
      <c r="I69" s="63"/>
      <c r="J69" s="63"/>
      <c r="K69" s="63"/>
      <c r="L69" s="63"/>
      <c r="M69" s="84" t="s">
        <v>74</v>
      </c>
      <c r="N69" s="136"/>
      <c r="R69" s="91"/>
      <c r="S69" s="117"/>
      <c r="T69" s="117"/>
      <c r="U69" s="91"/>
    </row>
    <row r="70" spans="1:21" s="137" customFormat="1" ht="12.75" customHeight="1" x14ac:dyDescent="0.2">
      <c r="A70" s="61"/>
      <c r="B70" s="87" t="s">
        <v>49</v>
      </c>
      <c r="C70" s="87"/>
      <c r="D70" s="88"/>
      <c r="E70" s="54"/>
      <c r="F70" s="86" t="s">
        <v>27</v>
      </c>
      <c r="G70" s="63"/>
      <c r="H70" s="63"/>
      <c r="I70" s="63"/>
      <c r="J70" s="63"/>
      <c r="K70" s="63"/>
      <c r="L70" s="63"/>
      <c r="M70" s="133"/>
      <c r="N70" s="136"/>
      <c r="S70" s="139"/>
      <c r="T70" s="139"/>
    </row>
    <row r="71" spans="1:21" s="137" customFormat="1" ht="12.75" customHeight="1" x14ac:dyDescent="0.2">
      <c r="A71" s="61"/>
      <c r="B71" s="87" t="s">
        <v>50</v>
      </c>
      <c r="C71" s="87"/>
      <c r="D71" s="88"/>
      <c r="E71" s="77">
        <f>IF(T43&gt;T47,S44*S51,IF(T43+T44&gt;T47,T50*M71+T49*S51,S44*M71))</f>
        <v>0</v>
      </c>
      <c r="F71" s="86" t="s">
        <v>27</v>
      </c>
      <c r="G71" s="63"/>
      <c r="H71" s="63"/>
      <c r="I71" s="63"/>
      <c r="J71" s="63"/>
      <c r="K71" s="63"/>
      <c r="L71" s="63"/>
      <c r="M71" s="141">
        <f>SUM(M49:M53)</f>
        <v>0.192</v>
      </c>
      <c r="N71" s="136"/>
      <c r="S71" s="139"/>
      <c r="T71" s="139"/>
    </row>
    <row r="72" spans="1:21" s="91" customFormat="1" ht="12.75" customHeight="1" x14ac:dyDescent="0.2">
      <c r="A72" s="25"/>
      <c r="B72" s="87" t="s">
        <v>51</v>
      </c>
      <c r="C72" s="87"/>
      <c r="D72" s="88"/>
      <c r="E72" s="77">
        <f>$E$70*M72</f>
        <v>0</v>
      </c>
      <c r="F72" s="86" t="s">
        <v>27</v>
      </c>
      <c r="G72" s="89"/>
      <c r="H72" s="26"/>
      <c r="I72" s="26"/>
      <c r="J72" s="26"/>
      <c r="K72" s="26"/>
      <c r="L72" s="26"/>
      <c r="M72" s="141">
        <f>SUM(M56:M57)</f>
        <v>0</v>
      </c>
      <c r="N72" s="116"/>
      <c r="R72" s="137"/>
      <c r="S72" s="139"/>
      <c r="T72" s="139"/>
      <c r="U72" s="137"/>
    </row>
    <row r="73" spans="1:21" s="91" customFormat="1" ht="12.75" customHeight="1" x14ac:dyDescent="0.2">
      <c r="A73" s="25"/>
      <c r="B73" s="87" t="s">
        <v>52</v>
      </c>
      <c r="C73" s="87"/>
      <c r="D73" s="88"/>
      <c r="E73" s="77">
        <f>$E$70*M73</f>
        <v>0</v>
      </c>
      <c r="F73" s="86" t="s">
        <v>27</v>
      </c>
      <c r="G73" s="26"/>
      <c r="H73" s="26"/>
      <c r="I73" s="26"/>
      <c r="J73" s="26"/>
      <c r="K73" s="26"/>
      <c r="L73" s="26"/>
      <c r="M73" s="141">
        <f>M60+M62</f>
        <v>5.9999999999999995E-4</v>
      </c>
      <c r="N73" s="116"/>
      <c r="S73" s="117"/>
      <c r="T73" s="117"/>
    </row>
    <row r="74" spans="1:21" s="91" customFormat="1" ht="12.75" hidden="1" customHeight="1" x14ac:dyDescent="0.2">
      <c r="A74" s="25"/>
      <c r="B74" s="87"/>
      <c r="C74" s="87"/>
      <c r="D74" s="88"/>
      <c r="E74" s="90">
        <f>$E$70*M74</f>
        <v>0</v>
      </c>
      <c r="F74" s="86" t="s">
        <v>27</v>
      </c>
      <c r="G74" s="26"/>
      <c r="H74" s="26"/>
      <c r="I74" s="26"/>
      <c r="J74" s="26"/>
      <c r="K74" s="26"/>
      <c r="L74" s="26"/>
      <c r="M74" s="142"/>
      <c r="N74" s="116"/>
      <c r="S74" s="117"/>
      <c r="T74" s="117"/>
    </row>
    <row r="75" spans="1:21" s="91" customFormat="1" ht="12.75" hidden="1" customHeight="1" x14ac:dyDescent="0.2">
      <c r="A75" s="25"/>
      <c r="B75" s="87"/>
      <c r="C75" s="87"/>
      <c r="D75" s="88"/>
      <c r="E75" s="90">
        <f>$E$70*M75</f>
        <v>0</v>
      </c>
      <c r="F75" s="86" t="s">
        <v>27</v>
      </c>
      <c r="G75" s="26"/>
      <c r="H75" s="26"/>
      <c r="I75" s="26"/>
      <c r="J75" s="26"/>
      <c r="K75" s="26"/>
      <c r="L75" s="26"/>
      <c r="M75" s="142"/>
      <c r="N75" s="116"/>
      <c r="S75" s="117"/>
      <c r="T75" s="117"/>
    </row>
    <row r="76" spans="1:21" s="91" customFormat="1" ht="12.75" customHeight="1" x14ac:dyDescent="0.2">
      <c r="A76" s="25"/>
      <c r="B76" s="87" t="s">
        <v>53</v>
      </c>
      <c r="C76" s="87"/>
      <c r="D76" s="88"/>
      <c r="E76" s="77">
        <f>(E45*E66+G45*G66+I45*I66+K45*K66+E70)*H76*J76/1000</f>
        <v>0</v>
      </c>
      <c r="F76" s="86" t="s">
        <v>27</v>
      </c>
      <c r="G76" s="26" t="s">
        <v>54</v>
      </c>
      <c r="H76" s="92"/>
      <c r="I76" s="26" t="s">
        <v>55</v>
      </c>
      <c r="J76" s="92"/>
      <c r="K76" s="26"/>
      <c r="L76" s="26"/>
      <c r="M76" s="143"/>
      <c r="N76" s="116"/>
      <c r="S76" s="117"/>
      <c r="T76" s="117"/>
    </row>
    <row r="77" spans="1:21" s="91" customFormat="1" ht="12.75" customHeight="1" x14ac:dyDescent="0.2">
      <c r="A77" s="25"/>
      <c r="B77" s="57" t="s">
        <v>56</v>
      </c>
      <c r="C77" s="57"/>
      <c r="D77" s="58"/>
      <c r="E77" s="77">
        <f>(E45*E66+G45*G66+I45*I66+K45*K66+E70)*J77/1000</f>
        <v>0</v>
      </c>
      <c r="F77" s="86" t="s">
        <v>27</v>
      </c>
      <c r="G77" s="26"/>
      <c r="H77" s="26"/>
      <c r="I77" s="26" t="s">
        <v>55</v>
      </c>
      <c r="J77" s="92"/>
      <c r="K77" s="26"/>
      <c r="L77" s="26"/>
      <c r="M77" s="143"/>
      <c r="N77" s="116"/>
      <c r="S77" s="117"/>
      <c r="T77" s="117"/>
    </row>
    <row r="78" spans="1:21" s="91" customFormat="1" ht="12.75" customHeight="1" x14ac:dyDescent="0.2">
      <c r="A78" s="25"/>
      <c r="B78" s="59"/>
      <c r="C78" s="59"/>
      <c r="D78" s="60"/>
      <c r="E78" s="54"/>
      <c r="F78" s="86" t="s">
        <v>27</v>
      </c>
      <c r="G78" s="26"/>
      <c r="H78" s="26"/>
      <c r="I78" s="26"/>
      <c r="J78" s="144"/>
      <c r="K78" s="26"/>
      <c r="L78" s="26"/>
      <c r="M78" s="143"/>
      <c r="N78" s="116"/>
      <c r="S78" s="117"/>
      <c r="T78" s="117"/>
    </row>
    <row r="79" spans="1:21" s="26" customFormat="1" ht="5.25" customHeight="1" thickBot="1" x14ac:dyDescent="0.25">
      <c r="A79" s="25"/>
      <c r="E79" s="85"/>
      <c r="F79" s="35"/>
      <c r="N79" s="116"/>
      <c r="R79" s="91"/>
      <c r="S79" s="117"/>
      <c r="T79" s="117"/>
      <c r="U79" s="91"/>
    </row>
    <row r="80" spans="1:21" s="91" customFormat="1" ht="12.75" customHeight="1" thickBot="1" x14ac:dyDescent="0.25">
      <c r="A80" s="25"/>
      <c r="B80" s="34" t="s">
        <v>57</v>
      </c>
      <c r="C80" s="26"/>
      <c r="D80" s="26"/>
      <c r="E80" s="93">
        <f>SUM(E69:E78)</f>
        <v>0</v>
      </c>
      <c r="F80" s="94" t="s">
        <v>27</v>
      </c>
      <c r="G80" s="95" t="s">
        <v>58</v>
      </c>
      <c r="H80" s="95" t="s">
        <v>59</v>
      </c>
      <c r="I80" s="96">
        <f>E44*E66+G44*G66+I44*I66+K44*K66+E70+E78</f>
        <v>0</v>
      </c>
      <c r="J80" s="145" t="s">
        <v>75</v>
      </c>
      <c r="K80" s="96">
        <f>(E54+E58+E63)*E66+(G54+G58+G63)*G66+(I54+I58+I63)*I66+(K54+K58+K63)*K66+E71+E72+E73</f>
        <v>0</v>
      </c>
      <c r="L80" s="146" t="s">
        <v>76</v>
      </c>
      <c r="M80" s="96">
        <f>E76+E77</f>
        <v>0</v>
      </c>
      <c r="N80" s="116"/>
      <c r="R80" s="26"/>
      <c r="S80" s="85"/>
      <c r="T80" s="85"/>
      <c r="U80" s="26"/>
    </row>
    <row r="81" spans="1:20" s="91" customFormat="1" ht="4.5" customHeight="1" thickBot="1" x14ac:dyDescent="0.25">
      <c r="A81" s="97"/>
      <c r="B81" s="98"/>
      <c r="C81" s="98"/>
      <c r="D81" s="98"/>
      <c r="E81" s="98"/>
      <c r="F81" s="99"/>
      <c r="G81" s="98"/>
      <c r="H81" s="98"/>
      <c r="I81" s="98"/>
      <c r="J81" s="98"/>
      <c r="K81" s="98"/>
      <c r="L81" s="98"/>
      <c r="M81" s="98"/>
      <c r="N81" s="147"/>
      <c r="S81" s="117"/>
      <c r="T81" s="117"/>
    </row>
    <row r="82" spans="1:20" x14ac:dyDescent="0.25">
      <c r="A82" s="91"/>
      <c r="B82" s="91"/>
      <c r="C82" s="91"/>
      <c r="D82" s="91"/>
      <c r="E82" s="91"/>
      <c r="F82" s="100"/>
      <c r="G82" s="91"/>
      <c r="H82" s="91"/>
      <c r="I82" s="91"/>
    </row>
    <row r="83" spans="1:20" x14ac:dyDescent="0.25">
      <c r="A83" s="91"/>
      <c r="B83" s="91"/>
      <c r="C83" s="91"/>
      <c r="D83" s="91"/>
      <c r="E83" s="91"/>
      <c r="F83" s="100"/>
      <c r="G83" s="91"/>
      <c r="H83" s="91"/>
      <c r="I83" s="91"/>
    </row>
    <row r="84" spans="1:20" x14ac:dyDescent="0.25">
      <c r="A84" s="91"/>
      <c r="B84" s="91"/>
      <c r="C84" s="91"/>
      <c r="D84" s="91"/>
      <c r="E84" s="91"/>
      <c r="F84" s="100"/>
      <c r="G84" s="91"/>
      <c r="H84" s="91"/>
      <c r="I84" s="91"/>
    </row>
    <row r="85" spans="1:20" x14ac:dyDescent="0.25">
      <c r="A85" s="91"/>
      <c r="B85" s="91"/>
      <c r="C85" s="91"/>
      <c r="D85" s="91"/>
      <c r="E85" s="91"/>
      <c r="F85" s="100"/>
      <c r="G85" s="91"/>
      <c r="H85" s="91"/>
      <c r="I85" s="91"/>
    </row>
    <row r="86" spans="1:20" x14ac:dyDescent="0.25">
      <c r="A86" s="91"/>
      <c r="B86" s="91"/>
      <c r="C86" s="91"/>
      <c r="D86" s="91"/>
      <c r="E86" s="91"/>
      <c r="F86" s="100"/>
      <c r="G86" s="91"/>
      <c r="H86" s="91"/>
      <c r="I86" s="91"/>
    </row>
    <row r="87" spans="1:20" x14ac:dyDescent="0.25">
      <c r="A87" s="91"/>
      <c r="B87" s="91"/>
      <c r="C87" s="91"/>
      <c r="D87" s="91"/>
      <c r="E87" s="91"/>
      <c r="F87" s="100"/>
      <c r="G87" s="91"/>
      <c r="H87" s="91"/>
      <c r="I87" s="91"/>
    </row>
  </sheetData>
  <sheetProtection password="93DE" sheet="1" objects="1" scenarios="1"/>
  <mergeCells count="26">
    <mergeCell ref="B78:D78"/>
    <mergeCell ref="B72:D72"/>
    <mergeCell ref="B73:D73"/>
    <mergeCell ref="B74:D74"/>
    <mergeCell ref="B75:D75"/>
    <mergeCell ref="B76:D76"/>
    <mergeCell ref="B77:D77"/>
    <mergeCell ref="B42:D42"/>
    <mergeCell ref="S42:T42"/>
    <mergeCell ref="B43:D43"/>
    <mergeCell ref="B57:D57"/>
    <mergeCell ref="B70:D70"/>
    <mergeCell ref="B71:D71"/>
    <mergeCell ref="I16:J16"/>
    <mergeCell ref="E18:M18"/>
    <mergeCell ref="L23:M23"/>
    <mergeCell ref="M34:M36"/>
    <mergeCell ref="S39:S41"/>
    <mergeCell ref="T39:T41"/>
    <mergeCell ref="A3:B3"/>
    <mergeCell ref="C3:F3"/>
    <mergeCell ref="H3:M3"/>
    <mergeCell ref="D5:M5"/>
    <mergeCell ref="D7:M7"/>
    <mergeCell ref="E12:G12"/>
    <mergeCell ref="I12:J12"/>
  </mergeCells>
  <pageMargins left="0.7" right="0.7" top="0.78740157499999996" bottom="0.78740157499999996" header="0.3" footer="0.3"/>
  <drawing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4AF48B-FEA9-4359-B99E-CB75D6F17653}">
  <dimension ref="A1:X87"/>
  <sheetViews>
    <sheetView workbookViewId="0">
      <selection activeCell="C3" sqref="C3:F3"/>
    </sheetView>
  </sheetViews>
  <sheetFormatPr baseColWidth="10" defaultRowHeight="15" x14ac:dyDescent="0.25"/>
  <cols>
    <col min="1" max="1" width="2.28515625" style="18" customWidth="1"/>
    <col min="2" max="2" width="3.7109375" style="18" customWidth="1"/>
    <col min="3" max="3" width="9.140625" style="18" customWidth="1"/>
    <col min="4" max="4" width="18.7109375" style="18" customWidth="1"/>
    <col min="5" max="5" width="10.7109375" style="18" customWidth="1"/>
    <col min="6" max="6" width="4.28515625" style="19" customWidth="1"/>
    <col min="7" max="7" width="10.7109375" style="18" customWidth="1"/>
    <col min="8" max="8" width="5.140625" style="18" customWidth="1"/>
    <col min="9" max="9" width="10.140625" style="18" customWidth="1"/>
    <col min="10" max="10" width="5.140625" customWidth="1"/>
    <col min="12" max="12" width="5.140625" customWidth="1"/>
    <col min="14" max="14" width="1.42578125" customWidth="1"/>
    <col min="15" max="15" width="6" customWidth="1"/>
    <col min="17" max="21" width="0" hidden="1" customWidth="1"/>
  </cols>
  <sheetData>
    <row r="1" spans="1:24" s="18" customFormat="1" ht="12.75" x14ac:dyDescent="0.2">
      <c r="A1" s="1"/>
      <c r="B1" s="2" t="s">
        <v>0</v>
      </c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101"/>
      <c r="S1" s="102"/>
      <c r="T1" s="102"/>
    </row>
    <row r="2" spans="1:24" s="18" customFormat="1" ht="12.75" x14ac:dyDescent="0.2">
      <c r="A2" s="4"/>
      <c r="B2" s="5" t="s">
        <v>1</v>
      </c>
      <c r="C2" s="5"/>
      <c r="D2" s="5"/>
      <c r="E2" s="6"/>
      <c r="F2" s="6"/>
      <c r="G2" s="6"/>
      <c r="H2" s="6"/>
      <c r="I2" s="6"/>
      <c r="J2" s="6"/>
      <c r="K2" s="6"/>
      <c r="L2" s="6"/>
      <c r="M2" s="6"/>
      <c r="N2" s="103"/>
      <c r="S2" s="102"/>
      <c r="T2" s="102"/>
    </row>
    <row r="3" spans="1:24" s="105" customFormat="1" ht="18" customHeight="1" x14ac:dyDescent="0.2">
      <c r="A3" s="7" t="s">
        <v>2</v>
      </c>
      <c r="B3" s="8"/>
      <c r="C3" s="9"/>
      <c r="D3" s="10"/>
      <c r="E3" s="10"/>
      <c r="F3" s="11"/>
      <c r="G3" s="12" t="s">
        <v>3</v>
      </c>
      <c r="H3" s="9"/>
      <c r="I3" s="10"/>
      <c r="J3" s="10"/>
      <c r="K3" s="10"/>
      <c r="L3" s="10"/>
      <c r="M3" s="11"/>
      <c r="N3" s="104"/>
      <c r="P3" s="106" t="s">
        <v>60</v>
      </c>
      <c r="Q3" s="106"/>
      <c r="R3" s="106"/>
      <c r="S3" s="107"/>
      <c r="T3" s="107"/>
      <c r="U3" s="106"/>
      <c r="V3" s="106"/>
      <c r="W3" s="106"/>
      <c r="X3" s="106"/>
    </row>
    <row r="4" spans="1:24" s="105" customFormat="1" ht="5.25" customHeight="1" x14ac:dyDescent="0.2">
      <c r="A4" s="13"/>
      <c r="B4" s="14"/>
      <c r="C4" s="15"/>
      <c r="D4" s="15"/>
      <c r="E4" s="12"/>
      <c r="F4" s="14"/>
      <c r="G4" s="14"/>
      <c r="H4" s="12"/>
      <c r="I4" s="12"/>
      <c r="J4" s="108"/>
      <c r="K4" s="12"/>
      <c r="L4" s="108"/>
      <c r="M4" s="108"/>
      <c r="N4" s="104"/>
      <c r="S4" s="109"/>
      <c r="T4" s="109"/>
    </row>
    <row r="5" spans="1:24" s="105" customFormat="1" ht="18" customHeight="1" x14ac:dyDescent="0.2">
      <c r="A5" s="13" t="s">
        <v>4</v>
      </c>
      <c r="B5" s="14"/>
      <c r="C5" s="15"/>
      <c r="D5" s="9"/>
      <c r="E5" s="10"/>
      <c r="F5" s="10"/>
      <c r="G5" s="10"/>
      <c r="H5" s="10"/>
      <c r="I5" s="10"/>
      <c r="J5" s="10"/>
      <c r="K5" s="10"/>
      <c r="L5" s="10"/>
      <c r="M5" s="11"/>
      <c r="N5" s="104"/>
      <c r="S5" s="109"/>
      <c r="T5" s="109"/>
    </row>
    <row r="6" spans="1:24" s="105" customFormat="1" ht="5.25" customHeight="1" x14ac:dyDescent="0.2">
      <c r="A6" s="13"/>
      <c r="B6" s="14"/>
      <c r="C6" s="15"/>
      <c r="D6" s="15"/>
      <c r="E6" s="12"/>
      <c r="F6" s="14"/>
      <c r="G6" s="14"/>
      <c r="H6" s="12"/>
      <c r="I6" s="12"/>
      <c r="J6" s="108"/>
      <c r="K6" s="12"/>
      <c r="L6" s="108"/>
      <c r="M6" s="108"/>
      <c r="N6" s="104"/>
      <c r="S6" s="109"/>
      <c r="T6" s="109"/>
    </row>
    <row r="7" spans="1:24" s="105" customFormat="1" ht="18" customHeight="1" x14ac:dyDescent="0.2">
      <c r="A7" s="13" t="s">
        <v>5</v>
      </c>
      <c r="B7" s="14"/>
      <c r="C7" s="15"/>
      <c r="D7" s="9"/>
      <c r="E7" s="10"/>
      <c r="F7" s="10"/>
      <c r="G7" s="10"/>
      <c r="H7" s="10"/>
      <c r="I7" s="10"/>
      <c r="J7" s="10"/>
      <c r="K7" s="10"/>
      <c r="L7" s="10"/>
      <c r="M7" s="11"/>
      <c r="N7" s="104"/>
      <c r="P7" s="110" t="s">
        <v>61</v>
      </c>
      <c r="S7" s="109"/>
      <c r="T7" s="109"/>
      <c r="V7" s="110"/>
      <c r="W7" s="110"/>
      <c r="X7" s="110"/>
    </row>
    <row r="8" spans="1:24" s="105" customFormat="1" ht="5.25" customHeight="1" thickBot="1" x14ac:dyDescent="0.25">
      <c r="A8" s="16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11"/>
      <c r="S8" s="109"/>
      <c r="T8" s="109"/>
    </row>
    <row r="9" spans="1:24" s="18" customFormat="1" ht="13.5" thickBot="1" x14ac:dyDescent="0.25">
      <c r="F9" s="19"/>
      <c r="S9" s="102"/>
      <c r="T9" s="102"/>
    </row>
    <row r="10" spans="1:24" s="32" customFormat="1" ht="12.75" x14ac:dyDescent="0.2">
      <c r="A10" s="1"/>
      <c r="B10" s="20" t="s">
        <v>6</v>
      </c>
      <c r="C10" s="2"/>
      <c r="D10" s="3"/>
      <c r="E10" s="3"/>
      <c r="F10" s="21"/>
      <c r="G10" s="3"/>
      <c r="H10" s="3"/>
      <c r="I10" s="3"/>
      <c r="J10" s="3"/>
      <c r="K10" s="3"/>
      <c r="L10" s="3"/>
      <c r="M10" s="3"/>
      <c r="N10" s="101"/>
      <c r="P10" s="150" t="s">
        <v>61</v>
      </c>
      <c r="Q10" s="151"/>
      <c r="R10" s="151"/>
      <c r="S10" s="152"/>
      <c r="T10" s="152"/>
      <c r="U10" s="151"/>
      <c r="V10" s="151"/>
      <c r="W10" s="151"/>
      <c r="X10" s="151"/>
    </row>
    <row r="11" spans="1:24" s="18" customFormat="1" ht="12.75" x14ac:dyDescent="0.2">
      <c r="A11" s="4"/>
      <c r="B11" s="22" t="s">
        <v>7</v>
      </c>
      <c r="C11" s="5"/>
      <c r="D11" s="6"/>
      <c r="E11" s="6"/>
      <c r="F11" s="23"/>
      <c r="G11" s="6"/>
      <c r="H11" s="6"/>
      <c r="I11" s="24"/>
      <c r="J11" s="112"/>
      <c r="K11" s="24"/>
      <c r="L11" s="112"/>
      <c r="M11" s="112"/>
      <c r="N11" s="103"/>
      <c r="S11" s="102"/>
      <c r="T11" s="102"/>
    </row>
    <row r="12" spans="1:24" s="91" customFormat="1" ht="13.5" customHeight="1" x14ac:dyDescent="0.2">
      <c r="A12" s="25"/>
      <c r="B12" s="26"/>
      <c r="C12" s="26"/>
      <c r="D12" s="26"/>
      <c r="E12" s="27" t="s">
        <v>8</v>
      </c>
      <c r="F12" s="27"/>
      <c r="G12" s="27"/>
      <c r="H12" s="26"/>
      <c r="I12" s="113"/>
      <c r="J12" s="113"/>
      <c r="K12" s="114"/>
      <c r="L12" s="115"/>
      <c r="M12" s="115"/>
      <c r="N12" s="116"/>
      <c r="S12" s="117"/>
      <c r="T12" s="117"/>
    </row>
    <row r="13" spans="1:24" s="18" customFormat="1" ht="3.75" customHeight="1" x14ac:dyDescent="0.2">
      <c r="A13" s="28"/>
      <c r="B13" s="29"/>
      <c r="C13" s="29"/>
      <c r="D13" s="29"/>
      <c r="E13" s="29"/>
      <c r="F13" s="30"/>
      <c r="G13" s="29"/>
      <c r="H13" s="29"/>
      <c r="I13" s="29"/>
      <c r="J13" s="29"/>
      <c r="K13" s="29"/>
      <c r="L13" s="29"/>
      <c r="M13" s="29"/>
      <c r="N13" s="118"/>
      <c r="S13" s="102"/>
      <c r="T13" s="102"/>
    </row>
    <row r="14" spans="1:24" s="18" customFormat="1" ht="3.75" customHeight="1" x14ac:dyDescent="0.2">
      <c r="A14" s="31"/>
      <c r="B14" s="32"/>
      <c r="C14" s="32"/>
      <c r="D14" s="32"/>
      <c r="E14" s="32"/>
      <c r="F14" s="33"/>
      <c r="G14" s="32"/>
      <c r="H14" s="32"/>
      <c r="I14" s="32"/>
      <c r="J14" s="32"/>
      <c r="K14" s="32"/>
      <c r="L14" s="32"/>
      <c r="M14" s="32"/>
      <c r="N14" s="119"/>
      <c r="S14" s="102"/>
      <c r="T14" s="102"/>
    </row>
    <row r="15" spans="1:24" s="18" customFormat="1" ht="12.75" x14ac:dyDescent="0.2">
      <c r="A15" s="31"/>
      <c r="B15" s="34" t="s">
        <v>9</v>
      </c>
      <c r="C15" s="32"/>
      <c r="D15" s="32"/>
      <c r="E15" s="32"/>
      <c r="F15" s="33"/>
      <c r="G15" s="32"/>
      <c r="H15" s="32"/>
      <c r="I15" s="32"/>
      <c r="J15" s="32"/>
      <c r="K15" s="32"/>
      <c r="L15" s="32"/>
      <c r="M15" s="32"/>
      <c r="N15" s="119"/>
      <c r="S15" s="102"/>
      <c r="T15" s="102"/>
    </row>
    <row r="16" spans="1:24" s="18" customFormat="1" ht="15" customHeight="1" x14ac:dyDescent="0.2">
      <c r="A16" s="31"/>
      <c r="B16" s="26" t="s">
        <v>10</v>
      </c>
      <c r="C16" s="32"/>
      <c r="D16" s="32"/>
      <c r="E16" s="32"/>
      <c r="F16" s="33"/>
      <c r="G16" s="32"/>
      <c r="H16" s="26"/>
      <c r="I16" s="113"/>
      <c r="J16" s="113"/>
      <c r="K16" s="114"/>
      <c r="L16" s="115"/>
      <c r="M16" s="115"/>
      <c r="N16" s="119"/>
      <c r="S16" s="102"/>
      <c r="T16" s="102"/>
    </row>
    <row r="17" spans="1:20" s="91" customFormat="1" ht="6" customHeight="1" x14ac:dyDescent="0.2">
      <c r="A17" s="25"/>
      <c r="B17" s="26"/>
      <c r="C17" s="26"/>
      <c r="D17" s="26"/>
      <c r="E17" s="26"/>
      <c r="F17" s="35"/>
      <c r="G17" s="26"/>
      <c r="H17" s="26"/>
      <c r="I17" s="26"/>
      <c r="J17" s="26"/>
      <c r="K17" s="26"/>
      <c r="L17" s="26"/>
      <c r="M17" s="26"/>
      <c r="N17" s="116"/>
      <c r="S17" s="117"/>
      <c r="T17" s="117"/>
    </row>
    <row r="18" spans="1:20" s="18" customFormat="1" ht="15" customHeight="1" x14ac:dyDescent="0.2">
      <c r="A18" s="31"/>
      <c r="B18" s="26" t="s">
        <v>11</v>
      </c>
      <c r="C18" s="32"/>
      <c r="D18" s="32"/>
      <c r="E18" s="120"/>
      <c r="F18" s="120"/>
      <c r="G18" s="120"/>
      <c r="H18" s="120"/>
      <c r="I18" s="120"/>
      <c r="J18" s="120"/>
      <c r="K18" s="120"/>
      <c r="L18" s="120"/>
      <c r="M18" s="120"/>
      <c r="N18" s="119"/>
      <c r="S18" s="102"/>
      <c r="T18" s="102"/>
    </row>
    <row r="19" spans="1:20" s="18" customFormat="1" ht="3.75" customHeight="1" x14ac:dyDescent="0.2">
      <c r="A19" s="28"/>
      <c r="B19" s="29"/>
      <c r="C19" s="29"/>
      <c r="D19" s="29"/>
      <c r="E19" s="29"/>
      <c r="F19" s="30"/>
      <c r="G19" s="29"/>
      <c r="H19" s="29"/>
      <c r="I19" s="29"/>
      <c r="J19" s="29"/>
      <c r="K19" s="29"/>
      <c r="L19" s="29"/>
      <c r="M19" s="29"/>
      <c r="N19" s="118"/>
      <c r="S19" s="102"/>
      <c r="T19" s="102"/>
    </row>
    <row r="20" spans="1:20" s="18" customFormat="1" ht="12.75" x14ac:dyDescent="0.2">
      <c r="A20" s="31"/>
      <c r="B20" s="34" t="s">
        <v>12</v>
      </c>
      <c r="C20" s="32"/>
      <c r="D20" s="32"/>
      <c r="E20" s="32"/>
      <c r="F20" s="33"/>
      <c r="G20" s="32"/>
      <c r="H20" s="32"/>
      <c r="I20" s="32"/>
      <c r="J20" s="32"/>
      <c r="K20" s="32"/>
      <c r="L20" s="32"/>
      <c r="M20" s="32"/>
      <c r="N20" s="119"/>
      <c r="S20" s="102"/>
      <c r="T20" s="102"/>
    </row>
    <row r="21" spans="1:20" s="105" customFormat="1" ht="15" customHeight="1" x14ac:dyDescent="0.2">
      <c r="A21" s="36"/>
      <c r="B21" s="22" t="s">
        <v>13</v>
      </c>
      <c r="C21" s="37"/>
      <c r="D21" s="37"/>
      <c r="E21" s="37"/>
      <c r="F21" s="38"/>
      <c r="G21" s="37"/>
      <c r="H21" s="37"/>
      <c r="I21" s="37"/>
      <c r="J21" s="37"/>
      <c r="K21" s="37"/>
      <c r="L21" s="37"/>
      <c r="M21" s="37"/>
      <c r="N21" s="121"/>
      <c r="S21" s="109"/>
      <c r="T21" s="109"/>
    </row>
    <row r="22" spans="1:20" s="105" customFormat="1" ht="4.5" customHeight="1" x14ac:dyDescent="0.2">
      <c r="A22" s="39"/>
      <c r="B22" s="40"/>
      <c r="C22" s="15"/>
      <c r="D22" s="15"/>
      <c r="E22" s="15"/>
      <c r="F22" s="41"/>
      <c r="G22" s="15"/>
      <c r="H22" s="15"/>
      <c r="I22" s="15"/>
      <c r="J22" s="15"/>
      <c r="K22" s="15"/>
      <c r="L22" s="15"/>
      <c r="M22" s="15"/>
      <c r="N22" s="104"/>
      <c r="S22" s="109"/>
      <c r="T22" s="109"/>
    </row>
    <row r="23" spans="1:20" s="91" customFormat="1" ht="15" customHeight="1" x14ac:dyDescent="0.2">
      <c r="A23" s="25"/>
      <c r="B23" s="42"/>
      <c r="C23" s="26" t="s">
        <v>14</v>
      </c>
      <c r="D23" s="26"/>
      <c r="E23" s="43"/>
      <c r="F23" s="35"/>
      <c r="G23" s="26" t="s">
        <v>15</v>
      </c>
      <c r="H23" s="26"/>
      <c r="I23" s="26"/>
      <c r="J23" s="26"/>
      <c r="K23" s="62" t="s">
        <v>62</v>
      </c>
      <c r="L23" s="122"/>
      <c r="M23" s="123"/>
      <c r="N23" s="116"/>
      <c r="S23" s="117"/>
      <c r="T23" s="117"/>
    </row>
    <row r="24" spans="1:20" s="18" customFormat="1" ht="4.5" customHeight="1" x14ac:dyDescent="0.2">
      <c r="A24" s="31"/>
      <c r="B24" s="32"/>
      <c r="C24" s="32"/>
      <c r="D24" s="32"/>
      <c r="E24" s="32"/>
      <c r="F24" s="33"/>
      <c r="G24" s="32"/>
      <c r="H24" s="32"/>
      <c r="I24" s="32"/>
      <c r="J24" s="32"/>
      <c r="K24" s="32"/>
      <c r="L24" s="32"/>
      <c r="M24" s="32"/>
      <c r="N24" s="119"/>
      <c r="S24" s="102"/>
      <c r="T24" s="102"/>
    </row>
    <row r="25" spans="1:20" s="91" customFormat="1" ht="15" customHeight="1" x14ac:dyDescent="0.2">
      <c r="A25" s="25"/>
      <c r="B25" s="42"/>
      <c r="C25" s="26" t="s">
        <v>16</v>
      </c>
      <c r="D25" s="26"/>
      <c r="E25" s="43"/>
      <c r="F25" s="35"/>
      <c r="G25" s="26" t="s">
        <v>17</v>
      </c>
      <c r="H25" s="26"/>
      <c r="I25" s="26"/>
      <c r="J25" s="26"/>
      <c r="K25" s="26"/>
      <c r="L25" s="26"/>
      <c r="M25" s="26"/>
      <c r="N25" s="116"/>
      <c r="S25" s="117"/>
      <c r="T25" s="117"/>
    </row>
    <row r="26" spans="1:20" s="18" customFormat="1" ht="4.5" customHeight="1" x14ac:dyDescent="0.2">
      <c r="A26" s="31"/>
      <c r="B26" s="29"/>
      <c r="C26" s="29"/>
      <c r="D26" s="29"/>
      <c r="E26" s="29"/>
      <c r="F26" s="30"/>
      <c r="G26" s="29"/>
      <c r="H26" s="29"/>
      <c r="I26" s="29"/>
      <c r="J26" s="29"/>
      <c r="K26" s="29"/>
      <c r="L26" s="29"/>
      <c r="M26" s="29"/>
      <c r="N26" s="118"/>
      <c r="S26" s="102"/>
      <c r="T26" s="102"/>
    </row>
    <row r="27" spans="1:20" s="18" customFormat="1" ht="3.75" customHeight="1" x14ac:dyDescent="0.2">
      <c r="A27" s="31"/>
      <c r="B27" s="32"/>
      <c r="C27" s="32"/>
      <c r="D27" s="32"/>
      <c r="E27" s="32"/>
      <c r="F27" s="33"/>
      <c r="G27" s="32"/>
      <c r="H27" s="32"/>
      <c r="I27" s="32"/>
      <c r="J27" s="32"/>
      <c r="K27" s="32"/>
      <c r="L27" s="32"/>
      <c r="M27" s="32"/>
      <c r="N27" s="119"/>
      <c r="S27" s="102"/>
      <c r="T27" s="102"/>
    </row>
    <row r="28" spans="1:20" s="18" customFormat="1" ht="12.75" x14ac:dyDescent="0.2">
      <c r="A28" s="31"/>
      <c r="B28" s="40" t="s">
        <v>18</v>
      </c>
      <c r="C28" s="32"/>
      <c r="D28" s="32"/>
      <c r="E28" s="32"/>
      <c r="F28" s="33"/>
      <c r="G28" s="32"/>
      <c r="H28" s="32"/>
      <c r="I28" s="32"/>
      <c r="J28" s="32"/>
      <c r="K28" s="32"/>
      <c r="L28" s="32"/>
      <c r="M28" s="32"/>
      <c r="N28" s="119"/>
      <c r="S28" s="102"/>
      <c r="T28" s="102"/>
    </row>
    <row r="29" spans="1:20" s="91" customFormat="1" ht="15" customHeight="1" x14ac:dyDescent="0.2">
      <c r="A29" s="25"/>
      <c r="B29" s="42"/>
      <c r="C29" s="26" t="s">
        <v>19</v>
      </c>
      <c r="D29" s="26"/>
      <c r="E29" s="44">
        <v>38</v>
      </c>
      <c r="F29" s="35"/>
      <c r="G29" s="26" t="s">
        <v>20</v>
      </c>
      <c r="H29" s="26"/>
      <c r="I29" s="26"/>
      <c r="J29" s="26"/>
      <c r="K29" s="26"/>
      <c r="L29" s="26"/>
      <c r="M29" s="26"/>
      <c r="N29" s="116"/>
      <c r="S29" s="117"/>
      <c r="T29" s="117"/>
    </row>
    <row r="30" spans="1:20" s="18" customFormat="1" ht="4.5" customHeight="1" x14ac:dyDescent="0.2">
      <c r="A30" s="28"/>
      <c r="B30" s="29"/>
      <c r="C30" s="29"/>
      <c r="D30" s="29"/>
      <c r="E30" s="29"/>
      <c r="F30" s="30"/>
      <c r="G30" s="29"/>
      <c r="H30" s="29"/>
      <c r="I30" s="29"/>
      <c r="J30" s="29"/>
      <c r="K30" s="29"/>
      <c r="L30" s="29"/>
      <c r="M30" s="29"/>
      <c r="N30" s="118"/>
      <c r="S30" s="102"/>
      <c r="T30" s="102"/>
    </row>
    <row r="31" spans="1:20" s="32" customFormat="1" ht="12.75" x14ac:dyDescent="0.2">
      <c r="A31" s="31"/>
      <c r="B31" s="34" t="s">
        <v>21</v>
      </c>
      <c r="F31" s="33"/>
      <c r="N31" s="119"/>
      <c r="S31" s="124"/>
      <c r="T31" s="124"/>
    </row>
    <row r="32" spans="1:20" s="105" customFormat="1" ht="15" customHeight="1" x14ac:dyDescent="0.2">
      <c r="A32" s="36"/>
      <c r="B32" s="22" t="s">
        <v>22</v>
      </c>
      <c r="C32" s="37"/>
      <c r="D32" s="37"/>
      <c r="E32" s="37"/>
      <c r="F32" s="38"/>
      <c r="G32" s="37"/>
      <c r="H32" s="37"/>
      <c r="I32" s="37"/>
      <c r="J32" s="37"/>
      <c r="K32" s="37"/>
      <c r="L32" s="37"/>
      <c r="M32" s="37"/>
      <c r="N32" s="121"/>
      <c r="S32" s="109"/>
      <c r="T32" s="109"/>
    </row>
    <row r="33" spans="1:21" s="105" customFormat="1" ht="3.75" customHeight="1" x14ac:dyDescent="0.2">
      <c r="A33" s="39"/>
      <c r="B33" s="15"/>
      <c r="C33" s="15"/>
      <c r="D33" s="15"/>
      <c r="E33" s="15"/>
      <c r="F33" s="41"/>
      <c r="G33" s="15"/>
      <c r="H33" s="15"/>
      <c r="I33" s="15"/>
      <c r="J33" s="15"/>
      <c r="K33" s="15"/>
      <c r="L33" s="15"/>
      <c r="M33" s="15"/>
      <c r="N33" s="104"/>
      <c r="S33" s="109"/>
      <c r="T33" s="109"/>
    </row>
    <row r="34" spans="1:21" s="18" customFormat="1" ht="12.75" x14ac:dyDescent="0.2">
      <c r="A34" s="31"/>
      <c r="B34" s="32"/>
      <c r="C34" s="32"/>
      <c r="D34" s="45" t="s">
        <v>23</v>
      </c>
      <c r="E34" s="46"/>
      <c r="F34" s="47"/>
      <c r="G34" s="46"/>
      <c r="H34" s="32"/>
      <c r="I34" s="46"/>
      <c r="J34" s="32"/>
      <c r="K34" s="46"/>
      <c r="L34" s="32"/>
      <c r="M34" s="125" t="s">
        <v>63</v>
      </c>
      <c r="N34" s="119"/>
      <c r="S34" s="102"/>
      <c r="T34" s="102"/>
    </row>
    <row r="35" spans="1:21" s="91" customFormat="1" ht="11.25" x14ac:dyDescent="0.2">
      <c r="A35" s="25"/>
      <c r="B35" s="26" t="s">
        <v>8</v>
      </c>
      <c r="C35" s="26"/>
      <c r="D35" s="26"/>
      <c r="E35" s="44"/>
      <c r="F35" s="35"/>
      <c r="G35" s="48"/>
      <c r="H35" s="26"/>
      <c r="I35" s="48"/>
      <c r="J35" s="26"/>
      <c r="K35" s="48"/>
      <c r="L35" s="26"/>
      <c r="M35" s="126"/>
      <c r="N35" s="116"/>
      <c r="S35" s="117"/>
      <c r="T35" s="117"/>
    </row>
    <row r="36" spans="1:21" s="91" customFormat="1" ht="11.25" x14ac:dyDescent="0.2">
      <c r="A36" s="25"/>
      <c r="B36" s="26" t="s">
        <v>24</v>
      </c>
      <c r="C36" s="26"/>
      <c r="D36" s="26"/>
      <c r="E36" s="44"/>
      <c r="F36" s="35"/>
      <c r="G36" s="48"/>
      <c r="H36" s="26"/>
      <c r="I36" s="48"/>
      <c r="J36" s="26"/>
      <c r="K36" s="48"/>
      <c r="L36" s="26"/>
      <c r="M36" s="127"/>
      <c r="N36" s="116"/>
      <c r="S36" s="117"/>
      <c r="T36" s="117"/>
    </row>
    <row r="37" spans="1:21" ht="3.75" customHeight="1" x14ac:dyDescent="0.25">
      <c r="A37" s="49"/>
      <c r="B37" s="50"/>
      <c r="C37" s="50"/>
      <c r="D37" s="50"/>
      <c r="E37" s="51"/>
      <c r="F37" s="52"/>
      <c r="G37" s="50"/>
      <c r="H37" s="50"/>
      <c r="I37" s="50"/>
      <c r="J37" s="148"/>
      <c r="K37" s="148"/>
      <c r="L37" s="148"/>
      <c r="M37" s="148"/>
      <c r="N37" s="149"/>
    </row>
    <row r="38" spans="1:21" ht="3.75" customHeight="1" x14ac:dyDescent="0.25">
      <c r="A38" s="25"/>
      <c r="B38" s="26"/>
      <c r="C38" s="26"/>
      <c r="D38" s="26"/>
      <c r="E38" s="26"/>
      <c r="F38" s="35"/>
      <c r="G38" s="26"/>
      <c r="H38" s="26"/>
      <c r="I38" s="26"/>
      <c r="J38" s="148"/>
      <c r="K38" s="148"/>
      <c r="L38" s="148"/>
      <c r="M38" s="148"/>
      <c r="N38" s="149"/>
    </row>
    <row r="39" spans="1:21" x14ac:dyDescent="0.25">
      <c r="A39" s="39"/>
      <c r="B39" s="40" t="s">
        <v>25</v>
      </c>
      <c r="C39" s="15"/>
      <c r="D39" s="15"/>
      <c r="E39" s="53"/>
      <c r="F39" s="41"/>
      <c r="G39" s="15"/>
      <c r="H39" s="15"/>
      <c r="I39" s="15"/>
      <c r="J39" s="148"/>
      <c r="K39" s="148"/>
      <c r="L39" s="148"/>
      <c r="M39" s="148"/>
      <c r="N39" s="149"/>
      <c r="R39" s="105"/>
      <c r="S39" s="128">
        <f>E29/40</f>
        <v>0.95</v>
      </c>
      <c r="T39" s="128">
        <v>1</v>
      </c>
      <c r="U39" s="105"/>
    </row>
    <row r="40" spans="1:21" ht="3.75" customHeight="1" x14ac:dyDescent="0.25">
      <c r="A40" s="25"/>
      <c r="B40" s="26"/>
      <c r="C40" s="26"/>
      <c r="D40" s="26"/>
      <c r="E40" s="26"/>
      <c r="F40" s="35"/>
      <c r="G40" s="26"/>
      <c r="H40" s="26"/>
      <c r="I40" s="26"/>
      <c r="J40" s="148"/>
      <c r="K40" s="148"/>
      <c r="L40" s="148"/>
      <c r="M40" s="148"/>
      <c r="N40" s="149"/>
      <c r="R40" s="91"/>
      <c r="S40" s="128"/>
      <c r="T40" s="128"/>
      <c r="U40" s="91"/>
    </row>
    <row r="41" spans="1:21" x14ac:dyDescent="0.25">
      <c r="A41" s="25"/>
      <c r="B41" s="26" t="s">
        <v>26</v>
      </c>
      <c r="C41" s="26"/>
      <c r="D41" s="26"/>
      <c r="E41" s="54"/>
      <c r="F41" s="55" t="s">
        <v>27</v>
      </c>
      <c r="G41" s="54"/>
      <c r="H41" s="56" t="s">
        <v>27</v>
      </c>
      <c r="I41" s="54"/>
      <c r="J41" s="55" t="s">
        <v>27</v>
      </c>
      <c r="K41" s="54"/>
      <c r="L41" s="56" t="s">
        <v>27</v>
      </c>
      <c r="M41" s="131">
        <f>E29/38</f>
        <v>1</v>
      </c>
      <c r="N41" s="149"/>
      <c r="R41" s="91"/>
      <c r="S41" s="128"/>
      <c r="T41" s="128"/>
      <c r="U41" s="91"/>
    </row>
    <row r="42" spans="1:21" x14ac:dyDescent="0.25">
      <c r="A42" s="25"/>
      <c r="B42" s="57" t="s">
        <v>28</v>
      </c>
      <c r="C42" s="57"/>
      <c r="D42" s="58"/>
      <c r="E42" s="54"/>
      <c r="F42" s="55" t="s">
        <v>27</v>
      </c>
      <c r="G42" s="54"/>
      <c r="H42" s="55" t="s">
        <v>27</v>
      </c>
      <c r="I42" s="54"/>
      <c r="J42" s="55" t="s">
        <v>27</v>
      </c>
      <c r="K42" s="54"/>
      <c r="L42" s="55" t="s">
        <v>27</v>
      </c>
      <c r="M42" s="132"/>
      <c r="N42" s="149"/>
      <c r="R42" s="91"/>
      <c r="S42" s="129" t="s">
        <v>64</v>
      </c>
      <c r="T42" s="129"/>
      <c r="U42" s="91" t="s">
        <v>65</v>
      </c>
    </row>
    <row r="43" spans="1:21" x14ac:dyDescent="0.25">
      <c r="A43" s="25"/>
      <c r="B43" s="59" t="s">
        <v>29</v>
      </c>
      <c r="C43" s="59"/>
      <c r="D43" s="60"/>
      <c r="E43" s="54"/>
      <c r="F43" s="55" t="s">
        <v>27</v>
      </c>
      <c r="G43" s="54"/>
      <c r="H43" s="55" t="s">
        <v>27</v>
      </c>
      <c r="I43" s="54"/>
      <c r="J43" s="55" t="s">
        <v>27</v>
      </c>
      <c r="K43" s="54"/>
      <c r="L43" s="55" t="s">
        <v>27</v>
      </c>
      <c r="M43" s="132"/>
      <c r="N43" s="149"/>
      <c r="R43" s="91" t="s">
        <v>66</v>
      </c>
      <c r="S43" s="117">
        <f>(E41*E66+G41*G66+I41*I66+K41*K66)</f>
        <v>0</v>
      </c>
      <c r="T43" s="117">
        <f>S43/S39</f>
        <v>0</v>
      </c>
      <c r="U43" s="91"/>
    </row>
    <row r="44" spans="1:21" x14ac:dyDescent="0.25">
      <c r="A44" s="61"/>
      <c r="B44" s="62"/>
      <c r="C44" s="63"/>
      <c r="D44" s="62" t="s">
        <v>30</v>
      </c>
      <c r="E44" s="64">
        <f>SUM(E41:E43)</f>
        <v>0</v>
      </c>
      <c r="F44" s="65" t="s">
        <v>27</v>
      </c>
      <c r="G44" s="64">
        <f>SUM(G41:G43)</f>
        <v>0</v>
      </c>
      <c r="H44" s="66" t="s">
        <v>27</v>
      </c>
      <c r="I44" s="64">
        <f>SUM(I41:I43)</f>
        <v>0</v>
      </c>
      <c r="J44" s="65" t="s">
        <v>27</v>
      </c>
      <c r="K44" s="64">
        <f>SUM(K41:K43)</f>
        <v>0</v>
      </c>
      <c r="L44" s="84" t="s">
        <v>27</v>
      </c>
      <c r="M44" s="148"/>
      <c r="N44" s="149"/>
      <c r="R44" s="91" t="s">
        <v>67</v>
      </c>
      <c r="S44" s="117">
        <f>E70</f>
        <v>0</v>
      </c>
      <c r="T44" s="117">
        <f>S44/S39</f>
        <v>0</v>
      </c>
      <c r="U44" s="91"/>
    </row>
    <row r="45" spans="1:21" x14ac:dyDescent="0.25">
      <c r="A45" s="61"/>
      <c r="B45" s="62"/>
      <c r="C45" s="63"/>
      <c r="D45" s="62" t="s">
        <v>31</v>
      </c>
      <c r="E45" s="67"/>
      <c r="F45" s="65" t="s">
        <v>27</v>
      </c>
      <c r="G45" s="68"/>
      <c r="H45" s="65" t="s">
        <v>27</v>
      </c>
      <c r="I45" s="68"/>
      <c r="J45" s="65" t="s">
        <v>27</v>
      </c>
      <c r="K45" s="68"/>
      <c r="L45" s="84" t="s">
        <v>27</v>
      </c>
      <c r="M45" s="148"/>
      <c r="N45" s="149"/>
      <c r="R45" s="91"/>
      <c r="S45" s="117"/>
      <c r="T45" s="117"/>
      <c r="U45" s="91"/>
    </row>
    <row r="46" spans="1:21" ht="11.25" customHeight="1" x14ac:dyDescent="0.25">
      <c r="A46" s="25"/>
      <c r="B46" s="26"/>
      <c r="C46" s="26"/>
      <c r="D46" s="26"/>
      <c r="E46" s="69"/>
      <c r="F46" s="70"/>
      <c r="G46" s="71"/>
      <c r="H46" s="72"/>
      <c r="I46" s="71"/>
      <c r="J46" s="70"/>
      <c r="K46" s="71"/>
      <c r="L46" s="72"/>
      <c r="M46" s="148"/>
      <c r="N46" s="149"/>
      <c r="R46" s="91" t="s">
        <v>68</v>
      </c>
      <c r="S46" s="117">
        <f>S43+S44</f>
        <v>0</v>
      </c>
      <c r="T46" s="117">
        <f>T43+T44</f>
        <v>0</v>
      </c>
      <c r="U46" s="91"/>
    </row>
    <row r="47" spans="1:21" x14ac:dyDescent="0.25">
      <c r="A47" s="39"/>
      <c r="B47" s="40" t="s">
        <v>32</v>
      </c>
      <c r="C47" s="15"/>
      <c r="D47" s="15"/>
      <c r="E47" s="73"/>
      <c r="F47" s="74"/>
      <c r="G47" s="73"/>
      <c r="H47" s="75"/>
      <c r="I47" s="73"/>
      <c r="J47" s="74"/>
      <c r="K47" s="73"/>
      <c r="L47" s="75"/>
      <c r="M47" s="148"/>
      <c r="N47" s="149"/>
      <c r="R47" s="105" t="s">
        <v>69</v>
      </c>
      <c r="S47" s="109">
        <v>66150</v>
      </c>
      <c r="T47" s="109">
        <v>66150</v>
      </c>
      <c r="U47" s="117">
        <v>96600</v>
      </c>
    </row>
    <row r="48" spans="1:21" ht="3.75" customHeight="1" x14ac:dyDescent="0.25">
      <c r="A48" s="25"/>
      <c r="B48" s="26"/>
      <c r="C48" s="26"/>
      <c r="D48" s="26"/>
      <c r="E48" s="71"/>
      <c r="F48" s="70"/>
      <c r="G48" s="71"/>
      <c r="H48" s="72"/>
      <c r="I48" s="71"/>
      <c r="J48" s="70"/>
      <c r="K48" s="71"/>
      <c r="L48" s="72"/>
      <c r="M48" s="148"/>
      <c r="N48" s="149"/>
      <c r="R48" s="91"/>
      <c r="S48" s="117"/>
      <c r="T48" s="117"/>
      <c r="U48" s="91"/>
    </row>
    <row r="49" spans="1:21" s="91" customFormat="1" ht="15" customHeight="1" x14ac:dyDescent="0.2">
      <c r="A49" s="25"/>
      <c r="B49" s="26" t="s">
        <v>33</v>
      </c>
      <c r="C49" s="26"/>
      <c r="D49" s="26"/>
      <c r="E49" s="153">
        <f>IF(E29=0,0,IF(E41/E29*38&gt;S52,(S52/38*E29+E42+E43)*M49,E45*M49))</f>
        <v>0</v>
      </c>
      <c r="F49" s="154" t="s">
        <v>27</v>
      </c>
      <c r="G49" s="153">
        <f>IF(E29=0,0,IF(G41/E29*38&gt;S52,(S52/38*E29+G42+G43)*M49,G45*M49))</f>
        <v>0</v>
      </c>
      <c r="H49" s="155" t="s">
        <v>27</v>
      </c>
      <c r="I49" s="153">
        <f>IF(E29=0,0,IF(I41/E29*38&gt;S52,(S52/38*E29+I42+I43)*M49,I45*M49))</f>
        <v>0</v>
      </c>
      <c r="J49" s="156" t="s">
        <v>27</v>
      </c>
      <c r="K49" s="153">
        <f>IF(E29=0,0,IF(K41/E29*38&gt;S52,(S52/38*E29+K42+K43)*M49,K45*M49))</f>
        <v>0</v>
      </c>
      <c r="L49" s="86" t="s">
        <v>27</v>
      </c>
      <c r="M49" s="133">
        <v>1.2999999999999999E-2</v>
      </c>
      <c r="N49" s="116"/>
      <c r="R49" s="91" t="s">
        <v>70</v>
      </c>
      <c r="S49" s="117">
        <f>S46-S47</f>
        <v>-66150</v>
      </c>
      <c r="T49" s="117">
        <f>T46-T47</f>
        <v>-66150</v>
      </c>
    </row>
    <row r="50" spans="1:21" s="91" customFormat="1" ht="15" customHeight="1" x14ac:dyDescent="0.2">
      <c r="A50" s="25"/>
      <c r="B50" s="26" t="s">
        <v>34</v>
      </c>
      <c r="C50" s="26"/>
      <c r="D50" s="26"/>
      <c r="E50" s="153">
        <f>IF(E29=0,0,IF(E41/E29*38&gt;U52,(U52/38*E29+E42+E43)*M50,E45*M50))</f>
        <v>0</v>
      </c>
      <c r="F50" s="154" t="s">
        <v>27</v>
      </c>
      <c r="G50" s="153">
        <f>IF(E29=0,0,IF(G41/E29*38&gt;U52,(U52/38*E29+G42+G43)*M50,G45*M50))</f>
        <v>0</v>
      </c>
      <c r="H50" s="155" t="s">
        <v>27</v>
      </c>
      <c r="I50" s="153">
        <f>IF(E29=0,0,IF(I41/E29*38&gt;U52,(U52/38*E29+I42+I43)*M50,I45*M50))</f>
        <v>0</v>
      </c>
      <c r="J50" s="156" t="s">
        <v>27</v>
      </c>
      <c r="K50" s="153">
        <f>IF(E29=0,0,IF(K41/E29*38&gt;T52,(T52/38*E29+K42+K43)*M50,K45*M50))</f>
        <v>0</v>
      </c>
      <c r="L50" s="86" t="s">
        <v>27</v>
      </c>
      <c r="M50" s="133">
        <v>9.2999999999999999E-2</v>
      </c>
      <c r="N50" s="116"/>
      <c r="R50" s="91" t="s">
        <v>71</v>
      </c>
      <c r="S50" s="117">
        <f>S44-S49</f>
        <v>66150</v>
      </c>
      <c r="T50" s="117">
        <f>T44-T49</f>
        <v>66150</v>
      </c>
    </row>
    <row r="51" spans="1:21" s="91" customFormat="1" ht="15" customHeight="1" x14ac:dyDescent="0.2">
      <c r="A51" s="25"/>
      <c r="B51" s="26" t="s">
        <v>35</v>
      </c>
      <c r="C51" s="26"/>
      <c r="D51" s="26"/>
      <c r="E51" s="153">
        <f>IF(E29=0,0,IF(E41/E29*38&gt;U52,(U52/38*E29+E42+E43)*M51,E45*M51))</f>
        <v>0</v>
      </c>
      <c r="F51" s="154" t="s">
        <v>27</v>
      </c>
      <c r="G51" s="153">
        <f>IF(E29=0,0,IF(G41/E29*38&gt;U52,(U52/38*E29+G42+G43)*M51,G45*M51))</f>
        <v>0</v>
      </c>
      <c r="H51" s="155" t="s">
        <v>27</v>
      </c>
      <c r="I51" s="153">
        <f>IF(E29=0,0,IF(I41/E29*38&gt;U52,(U52/38*E29+I42+I43)*M51,I45*M51))</f>
        <v>0</v>
      </c>
      <c r="J51" s="156" t="s">
        <v>27</v>
      </c>
      <c r="K51" s="153">
        <f>IF(E29=0,0,IF(K41/E29*38&gt;T52,(T52/38*E29+K42+K43)*M51,K45*M51))</f>
        <v>0</v>
      </c>
      <c r="L51" s="86" t="s">
        <v>27</v>
      </c>
      <c r="M51" s="133">
        <v>1.2999999999999999E-2</v>
      </c>
      <c r="N51" s="116"/>
      <c r="R51" s="91" t="s">
        <v>72</v>
      </c>
      <c r="S51" s="130">
        <f>M71-M49-M52-M53</f>
        <v>0.106</v>
      </c>
      <c r="T51" s="130">
        <f>M71-M49-M52-M53</f>
        <v>0.106</v>
      </c>
    </row>
    <row r="52" spans="1:21" s="91" customFormat="1" ht="15" customHeight="1" x14ac:dyDescent="0.2">
      <c r="A52" s="25"/>
      <c r="B52" s="26" t="s">
        <v>36</v>
      </c>
      <c r="C52" s="26"/>
      <c r="D52" s="26"/>
      <c r="E52" s="153">
        <f>IF(E29=0,0,IF(E41/E29*38&gt;S52,(S52/38*E29+E42+E43)*M52,E45*M52))</f>
        <v>0</v>
      </c>
      <c r="F52" s="154" t="s">
        <v>27</v>
      </c>
      <c r="G52" s="153">
        <f>IF(E29=0,0,IF(G41/E29*38&gt;S52,(S52/38*E29+G42+G43)*M52,G45*M52))</f>
        <v>0</v>
      </c>
      <c r="H52" s="155" t="s">
        <v>27</v>
      </c>
      <c r="I52" s="153">
        <f>IF(E29=0,0,IF(I41/E29*38&gt;S52,(S52/38*E29+I42+I43)*M52,I45*M52))</f>
        <v>0</v>
      </c>
      <c r="J52" s="156" t="s">
        <v>27</v>
      </c>
      <c r="K52" s="153">
        <f>IF(E29=0,0,IF(K41/E29*38&gt;S52,(S52/38*E29+K42+K43)*M52,K45*M52))</f>
        <v>0</v>
      </c>
      <c r="L52" s="86" t="s">
        <v>27</v>
      </c>
      <c r="M52" s="133">
        <v>7.2999999999999995E-2</v>
      </c>
      <c r="N52" s="116"/>
      <c r="R52" s="91" t="s">
        <v>73</v>
      </c>
      <c r="S52" s="117">
        <v>5512.5</v>
      </c>
      <c r="T52" s="117">
        <v>5512.5</v>
      </c>
      <c r="U52" s="117">
        <v>8050</v>
      </c>
    </row>
    <row r="53" spans="1:21" s="91" customFormat="1" ht="15" customHeight="1" x14ac:dyDescent="0.2">
      <c r="A53" s="25"/>
      <c r="B53" s="76" t="s">
        <v>37</v>
      </c>
      <c r="C53" s="26"/>
      <c r="D53" s="26"/>
      <c r="E53" s="153">
        <f>IF(E29=0,0,IF(E41/E29*38&gt;S52,(S52/38*E29+E42+E43)*M53,E45*M53))</f>
        <v>0</v>
      </c>
      <c r="F53" s="154" t="s">
        <v>27</v>
      </c>
      <c r="G53" s="153">
        <f>IF(E29=0,0,IF(G41/E29*38&gt;S52,(S52/38*E29+G42+G43)*M53,G45*M53))</f>
        <v>0</v>
      </c>
      <c r="H53" s="155" t="s">
        <v>27</v>
      </c>
      <c r="I53" s="153">
        <f>IF(E29=0,0,IF(I41/E29*38&gt;S52,(S52/38*E29+I42+I43)*M53,I45*M53))</f>
        <v>0</v>
      </c>
      <c r="J53" s="156" t="s">
        <v>27</v>
      </c>
      <c r="K53" s="153">
        <f>IF(E29=0,0,IF(K41/E29*38&gt;S52,(S52/38*E29+K42+K43)*M53,K45*M53))</f>
        <v>0</v>
      </c>
      <c r="L53" s="86" t="s">
        <v>27</v>
      </c>
      <c r="M53" s="133"/>
      <c r="N53" s="116"/>
    </row>
    <row r="54" spans="1:21" s="91" customFormat="1" ht="15" customHeight="1" x14ac:dyDescent="0.2">
      <c r="A54" s="25"/>
      <c r="B54" s="63"/>
      <c r="C54" s="63"/>
      <c r="D54" s="62" t="s">
        <v>30</v>
      </c>
      <c r="E54" s="77">
        <f>SUM(E49:E53)</f>
        <v>0</v>
      </c>
      <c r="F54" s="55" t="s">
        <v>27</v>
      </c>
      <c r="G54" s="77">
        <f>SUM(G49:G53)</f>
        <v>0</v>
      </c>
      <c r="H54" s="56" t="s">
        <v>27</v>
      </c>
      <c r="I54" s="77">
        <f>SUM(I49:I53)</f>
        <v>0</v>
      </c>
      <c r="J54" s="86" t="s">
        <v>27</v>
      </c>
      <c r="K54" s="77">
        <f>SUM(K49:K53)</f>
        <v>0</v>
      </c>
      <c r="L54" s="86" t="s">
        <v>27</v>
      </c>
      <c r="M54" s="76"/>
      <c r="N54" s="116"/>
      <c r="S54" s="117"/>
      <c r="T54" s="117"/>
    </row>
    <row r="55" spans="1:21" s="91" customFormat="1" ht="15" customHeight="1" x14ac:dyDescent="0.2">
      <c r="A55" s="25"/>
      <c r="B55" s="40" t="s">
        <v>38</v>
      </c>
      <c r="C55" s="63"/>
      <c r="D55" s="62"/>
      <c r="E55" s="78"/>
      <c r="F55" s="79"/>
      <c r="G55" s="78"/>
      <c r="H55" s="80"/>
      <c r="I55" s="78"/>
      <c r="J55" s="134"/>
      <c r="K55" s="78"/>
      <c r="L55" s="134"/>
      <c r="M55" s="76"/>
      <c r="N55" s="116"/>
      <c r="S55" s="117"/>
      <c r="T55" s="117"/>
    </row>
    <row r="56" spans="1:21" s="91" customFormat="1" ht="15" customHeight="1" x14ac:dyDescent="0.2">
      <c r="A56" s="25"/>
      <c r="B56" s="26" t="s">
        <v>39</v>
      </c>
      <c r="C56" s="26"/>
      <c r="D56" s="26"/>
      <c r="E56" s="153">
        <f>(E44-E43)*M56</f>
        <v>0</v>
      </c>
      <c r="F56" s="154" t="s">
        <v>27</v>
      </c>
      <c r="G56" s="153">
        <f>(G44-G43)*M56</f>
        <v>0</v>
      </c>
      <c r="H56" s="155" t="s">
        <v>27</v>
      </c>
      <c r="I56" s="153">
        <f>(I44-I43)*M56</f>
        <v>0</v>
      </c>
      <c r="J56" s="156" t="s">
        <v>27</v>
      </c>
      <c r="K56" s="153">
        <f>(K44-K43)*M56</f>
        <v>0</v>
      </c>
      <c r="L56" s="86" t="s">
        <v>27</v>
      </c>
      <c r="M56" s="133"/>
      <c r="N56" s="116"/>
      <c r="S56" s="117"/>
      <c r="T56" s="117"/>
    </row>
    <row r="57" spans="1:21" s="91" customFormat="1" ht="15" customHeight="1" x14ac:dyDescent="0.2">
      <c r="A57" s="25"/>
      <c r="B57" s="59"/>
      <c r="C57" s="59"/>
      <c r="D57" s="60"/>
      <c r="E57" s="153">
        <f>$E$45*M57</f>
        <v>0</v>
      </c>
      <c r="F57" s="154" t="s">
        <v>27</v>
      </c>
      <c r="G57" s="153">
        <f>$G$45*M57</f>
        <v>0</v>
      </c>
      <c r="H57" s="155" t="s">
        <v>27</v>
      </c>
      <c r="I57" s="153">
        <f>$I$45*M57</f>
        <v>0</v>
      </c>
      <c r="J57" s="156" t="s">
        <v>27</v>
      </c>
      <c r="K57" s="153">
        <f>$K$45*M57</f>
        <v>0</v>
      </c>
      <c r="L57" s="86" t="s">
        <v>27</v>
      </c>
      <c r="M57" s="133"/>
      <c r="N57" s="116"/>
      <c r="S57" s="117"/>
      <c r="T57" s="117"/>
    </row>
    <row r="58" spans="1:21" s="91" customFormat="1" ht="15" customHeight="1" x14ac:dyDescent="0.2">
      <c r="A58" s="25"/>
      <c r="B58" s="63"/>
      <c r="C58" s="63"/>
      <c r="D58" s="62" t="s">
        <v>30</v>
      </c>
      <c r="E58" s="77">
        <f>SUM(E56:E57)</f>
        <v>0</v>
      </c>
      <c r="F58" s="55" t="s">
        <v>27</v>
      </c>
      <c r="G58" s="77">
        <f>SUM(G56:G57)</f>
        <v>0</v>
      </c>
      <c r="H58" s="56" t="s">
        <v>27</v>
      </c>
      <c r="I58" s="77">
        <f>SUM(I56:I57)</f>
        <v>0</v>
      </c>
      <c r="J58" s="86" t="s">
        <v>27</v>
      </c>
      <c r="K58" s="77">
        <f>SUM(K56:K57)</f>
        <v>0</v>
      </c>
      <c r="L58" s="86" t="s">
        <v>27</v>
      </c>
      <c r="M58" s="76"/>
      <c r="N58" s="116"/>
      <c r="S58" s="117"/>
      <c r="T58" s="117"/>
    </row>
    <row r="59" spans="1:21" s="91" customFormat="1" ht="15" customHeight="1" x14ac:dyDescent="0.2">
      <c r="A59" s="25"/>
      <c r="B59" s="40" t="s">
        <v>40</v>
      </c>
      <c r="C59" s="63"/>
      <c r="D59" s="62"/>
      <c r="E59" s="78"/>
      <c r="F59" s="79"/>
      <c r="G59" s="78"/>
      <c r="H59" s="80"/>
      <c r="I59" s="78"/>
      <c r="J59" s="134"/>
      <c r="K59" s="78"/>
      <c r="L59" s="134"/>
      <c r="M59" s="76"/>
      <c r="N59" s="116"/>
      <c r="S59" s="117"/>
      <c r="T59" s="117"/>
    </row>
    <row r="60" spans="1:21" s="91" customFormat="1" ht="15" customHeight="1" x14ac:dyDescent="0.2">
      <c r="A60" s="25"/>
      <c r="B60" s="81" t="s">
        <v>41</v>
      </c>
      <c r="C60" s="26"/>
      <c r="D60" s="26"/>
      <c r="E60" s="153">
        <f>$E$45*M60</f>
        <v>0</v>
      </c>
      <c r="F60" s="154" t="s">
        <v>27</v>
      </c>
      <c r="G60" s="153">
        <f>$G$45*M60</f>
        <v>0</v>
      </c>
      <c r="H60" s="155" t="s">
        <v>27</v>
      </c>
      <c r="I60" s="153">
        <f>$I$45*M60</f>
        <v>0</v>
      </c>
      <c r="J60" s="156" t="s">
        <v>27</v>
      </c>
      <c r="K60" s="153">
        <f>$K$45*M60</f>
        <v>0</v>
      </c>
      <c r="L60" s="86" t="s">
        <v>27</v>
      </c>
      <c r="M60" s="133"/>
      <c r="N60" s="116"/>
      <c r="S60" s="117"/>
      <c r="T60" s="117"/>
    </row>
    <row r="61" spans="1:21" s="91" customFormat="1" ht="15" customHeight="1" x14ac:dyDescent="0.2">
      <c r="A61" s="25"/>
      <c r="B61" s="26" t="s">
        <v>42</v>
      </c>
      <c r="C61" s="26"/>
      <c r="D61" s="26"/>
      <c r="E61" s="153">
        <f>$E$45*M61</f>
        <v>0</v>
      </c>
      <c r="F61" s="154" t="s">
        <v>27</v>
      </c>
      <c r="G61" s="153">
        <f>$G$45*M61</f>
        <v>0</v>
      </c>
      <c r="H61" s="155" t="s">
        <v>27</v>
      </c>
      <c r="I61" s="153">
        <f>$I$45*M61</f>
        <v>0</v>
      </c>
      <c r="J61" s="156" t="s">
        <v>27</v>
      </c>
      <c r="K61" s="153">
        <f>$K$45*M61</f>
        <v>0</v>
      </c>
      <c r="L61" s="86" t="s">
        <v>27</v>
      </c>
      <c r="M61" s="133"/>
      <c r="N61" s="116"/>
      <c r="S61" s="117"/>
      <c r="T61" s="117"/>
    </row>
    <row r="62" spans="1:21" s="91" customFormat="1" ht="15" customHeight="1" x14ac:dyDescent="0.2">
      <c r="A62" s="25"/>
      <c r="B62" s="26" t="s">
        <v>43</v>
      </c>
      <c r="C62" s="26"/>
      <c r="D62" s="26"/>
      <c r="E62" s="153">
        <f>$E$45*M62</f>
        <v>0</v>
      </c>
      <c r="F62" s="154" t="s">
        <v>27</v>
      </c>
      <c r="G62" s="153">
        <f>$G$45*M62</f>
        <v>0</v>
      </c>
      <c r="H62" s="155" t="s">
        <v>27</v>
      </c>
      <c r="I62" s="153">
        <f>$I$45*M62</f>
        <v>0</v>
      </c>
      <c r="J62" s="156" t="s">
        <v>27</v>
      </c>
      <c r="K62" s="153">
        <f>$K$45*M62</f>
        <v>0</v>
      </c>
      <c r="L62" s="86" t="s">
        <v>27</v>
      </c>
      <c r="M62" s="133">
        <v>5.9999999999999995E-4</v>
      </c>
      <c r="N62" s="116"/>
      <c r="S62" s="117"/>
      <c r="T62" s="117"/>
    </row>
    <row r="63" spans="1:21" s="91" customFormat="1" ht="15" customHeight="1" x14ac:dyDescent="0.2">
      <c r="A63" s="25"/>
      <c r="B63" s="63"/>
      <c r="C63" s="63"/>
      <c r="D63" s="62" t="s">
        <v>30</v>
      </c>
      <c r="E63" s="77">
        <f>SUM(E60:E62)</f>
        <v>0</v>
      </c>
      <c r="F63" s="55" t="s">
        <v>27</v>
      </c>
      <c r="G63" s="77">
        <f>SUM(G60:G62)</f>
        <v>0</v>
      </c>
      <c r="H63" s="55" t="s">
        <v>27</v>
      </c>
      <c r="I63" s="77">
        <f>SUM(I60:I62)</f>
        <v>0</v>
      </c>
      <c r="J63" s="55" t="s">
        <v>27</v>
      </c>
      <c r="K63" s="77">
        <f>SUM(K60:K62)</f>
        <v>0</v>
      </c>
      <c r="L63" s="55" t="s">
        <v>27</v>
      </c>
      <c r="M63" s="76"/>
      <c r="N63" s="116"/>
      <c r="S63" s="117"/>
      <c r="T63" s="117"/>
    </row>
    <row r="64" spans="1:21" s="137" customFormat="1" ht="15" customHeight="1" x14ac:dyDescent="0.2">
      <c r="A64" s="61"/>
      <c r="B64" s="63" t="s">
        <v>44</v>
      </c>
      <c r="C64" s="63"/>
      <c r="D64" s="63"/>
      <c r="E64" s="64">
        <f>E44+E54+E58+E63</f>
        <v>0</v>
      </c>
      <c r="F64" s="65" t="s">
        <v>27</v>
      </c>
      <c r="G64" s="64">
        <f>G44+G54+G58+G63</f>
        <v>0</v>
      </c>
      <c r="H64" s="66" t="s">
        <v>27</v>
      </c>
      <c r="I64" s="64">
        <f>I44+I54+I58+I63</f>
        <v>0</v>
      </c>
      <c r="J64" s="65" t="s">
        <v>27</v>
      </c>
      <c r="K64" s="64">
        <f>K44+K54+K58+K63</f>
        <v>0</v>
      </c>
      <c r="L64" s="135" t="s">
        <v>27</v>
      </c>
      <c r="M64" s="63"/>
      <c r="N64" s="136"/>
      <c r="R64" s="91"/>
      <c r="S64" s="117"/>
      <c r="T64" s="117"/>
      <c r="U64" s="91"/>
    </row>
    <row r="65" spans="1:21" s="91" customFormat="1" ht="15" customHeight="1" x14ac:dyDescent="0.2">
      <c r="A65" s="25"/>
      <c r="B65" s="40" t="s">
        <v>45</v>
      </c>
      <c r="C65" s="26"/>
      <c r="D65" s="26"/>
      <c r="E65" s="78"/>
      <c r="F65" s="70"/>
      <c r="G65" s="82"/>
      <c r="H65" s="72"/>
      <c r="I65" s="82"/>
      <c r="J65" s="138"/>
      <c r="K65" s="82"/>
      <c r="L65" s="138"/>
      <c r="M65" s="26"/>
      <c r="N65" s="116"/>
      <c r="R65" s="137"/>
      <c r="S65" s="139"/>
      <c r="T65" s="139"/>
      <c r="U65" s="137"/>
    </row>
    <row r="66" spans="1:21" s="91" customFormat="1" ht="15" customHeight="1" x14ac:dyDescent="0.2">
      <c r="A66" s="25"/>
      <c r="B66" s="26" t="s">
        <v>46</v>
      </c>
      <c r="C66" s="26"/>
      <c r="D66" s="26"/>
      <c r="E66" s="83">
        <v>12</v>
      </c>
      <c r="F66" s="70"/>
      <c r="G66" s="83"/>
      <c r="H66" s="72"/>
      <c r="I66" s="83"/>
      <c r="J66" s="140"/>
      <c r="K66" s="83"/>
      <c r="L66" s="140"/>
      <c r="M66" s="26"/>
      <c r="N66" s="116"/>
      <c r="S66" s="117"/>
      <c r="T66" s="117"/>
    </row>
    <row r="67" spans="1:21" s="91" customFormat="1" ht="15" customHeight="1" x14ac:dyDescent="0.2">
      <c r="A67" s="25"/>
      <c r="B67" s="26" t="s">
        <v>47</v>
      </c>
      <c r="C67" s="26"/>
      <c r="D67" s="26"/>
      <c r="E67" s="64">
        <f>E64*E66</f>
        <v>0</v>
      </c>
      <c r="F67" s="84" t="s">
        <v>27</v>
      </c>
      <c r="G67" s="64">
        <f>G64*G66</f>
        <v>0</v>
      </c>
      <c r="H67" s="84" t="s">
        <v>27</v>
      </c>
      <c r="I67" s="64">
        <f>I64*I66</f>
        <v>0</v>
      </c>
      <c r="J67" s="84" t="s">
        <v>27</v>
      </c>
      <c r="K67" s="64">
        <f>K64*K66</f>
        <v>0</v>
      </c>
      <c r="L67" s="84" t="s">
        <v>27</v>
      </c>
      <c r="M67" s="26"/>
      <c r="N67" s="116"/>
      <c r="S67" s="117"/>
      <c r="T67" s="117"/>
    </row>
    <row r="68" spans="1:21" s="91" customFormat="1" ht="5.25" customHeight="1" x14ac:dyDescent="0.2">
      <c r="A68" s="25"/>
      <c r="B68" s="26"/>
      <c r="C68" s="26"/>
      <c r="D68" s="26"/>
      <c r="E68" s="85"/>
      <c r="F68" s="35"/>
      <c r="G68" s="26"/>
      <c r="H68" s="26"/>
      <c r="I68" s="26"/>
      <c r="J68" s="26"/>
      <c r="K68" s="26"/>
      <c r="L68" s="26"/>
      <c r="M68" s="26"/>
      <c r="N68" s="116"/>
      <c r="S68" s="117"/>
      <c r="T68" s="117"/>
    </row>
    <row r="69" spans="1:21" s="137" customFormat="1" ht="12.75" customHeight="1" x14ac:dyDescent="0.2">
      <c r="A69" s="61"/>
      <c r="B69" s="63" t="s">
        <v>48</v>
      </c>
      <c r="C69" s="63"/>
      <c r="D69" s="63"/>
      <c r="E69" s="64">
        <f>E67+G67+I67+K67</f>
        <v>0</v>
      </c>
      <c r="F69" s="86" t="s">
        <v>27</v>
      </c>
      <c r="G69" s="63"/>
      <c r="H69" s="63"/>
      <c r="I69" s="63"/>
      <c r="J69" s="63"/>
      <c r="K69" s="63"/>
      <c r="L69" s="63"/>
      <c r="M69" s="84" t="s">
        <v>74</v>
      </c>
      <c r="N69" s="136"/>
      <c r="R69" s="91"/>
      <c r="S69" s="117"/>
      <c r="T69" s="117"/>
      <c r="U69" s="91"/>
    </row>
    <row r="70" spans="1:21" s="137" customFormat="1" ht="12.75" customHeight="1" x14ac:dyDescent="0.2">
      <c r="A70" s="61"/>
      <c r="B70" s="87" t="s">
        <v>49</v>
      </c>
      <c r="C70" s="87"/>
      <c r="D70" s="88"/>
      <c r="E70" s="54"/>
      <c r="F70" s="86" t="s">
        <v>27</v>
      </c>
      <c r="G70" s="63"/>
      <c r="H70" s="63"/>
      <c r="I70" s="63"/>
      <c r="J70" s="63"/>
      <c r="K70" s="63"/>
      <c r="L70" s="63"/>
      <c r="M70" s="133"/>
      <c r="N70" s="136"/>
      <c r="S70" s="139"/>
      <c r="T70" s="139"/>
    </row>
    <row r="71" spans="1:21" s="137" customFormat="1" ht="12.75" customHeight="1" x14ac:dyDescent="0.2">
      <c r="A71" s="61"/>
      <c r="B71" s="87" t="s">
        <v>50</v>
      </c>
      <c r="C71" s="87"/>
      <c r="D71" s="88"/>
      <c r="E71" s="77">
        <f>IF(T43&gt;T47,S44*S51,IF(T43+T44&gt;T47,T50*M71+T49*S51,S44*M71))</f>
        <v>0</v>
      </c>
      <c r="F71" s="86" t="s">
        <v>27</v>
      </c>
      <c r="G71" s="63"/>
      <c r="H71" s="63"/>
      <c r="I71" s="63"/>
      <c r="J71" s="63"/>
      <c r="K71" s="63"/>
      <c r="L71" s="63"/>
      <c r="M71" s="141">
        <f>SUM(M49:M53)</f>
        <v>0.192</v>
      </c>
      <c r="N71" s="136"/>
      <c r="S71" s="139"/>
      <c r="T71" s="139"/>
    </row>
    <row r="72" spans="1:21" s="91" customFormat="1" ht="12.75" customHeight="1" x14ac:dyDescent="0.2">
      <c r="A72" s="25"/>
      <c r="B72" s="87" t="s">
        <v>51</v>
      </c>
      <c r="C72" s="87"/>
      <c r="D72" s="88"/>
      <c r="E72" s="77">
        <f>$E$70*M72</f>
        <v>0</v>
      </c>
      <c r="F72" s="86" t="s">
        <v>27</v>
      </c>
      <c r="G72" s="89"/>
      <c r="H72" s="26"/>
      <c r="I72" s="26"/>
      <c r="J72" s="26"/>
      <c r="K72" s="26"/>
      <c r="L72" s="26"/>
      <c r="M72" s="141">
        <f>SUM(M56:M57)</f>
        <v>0</v>
      </c>
      <c r="N72" s="116"/>
      <c r="R72" s="137"/>
      <c r="S72" s="139"/>
      <c r="T72" s="139"/>
      <c r="U72" s="137"/>
    </row>
    <row r="73" spans="1:21" s="91" customFormat="1" ht="12.75" customHeight="1" x14ac:dyDescent="0.2">
      <c r="A73" s="25"/>
      <c r="B73" s="87" t="s">
        <v>52</v>
      </c>
      <c r="C73" s="87"/>
      <c r="D73" s="88"/>
      <c r="E73" s="77">
        <f>$E$70*M73</f>
        <v>0</v>
      </c>
      <c r="F73" s="86" t="s">
        <v>27</v>
      </c>
      <c r="G73" s="26"/>
      <c r="H73" s="26"/>
      <c r="I73" s="26"/>
      <c r="J73" s="26"/>
      <c r="K73" s="26"/>
      <c r="L73" s="26"/>
      <c r="M73" s="141">
        <f>M60+M62</f>
        <v>5.9999999999999995E-4</v>
      </c>
      <c r="N73" s="116"/>
      <c r="S73" s="117"/>
      <c r="T73" s="117"/>
    </row>
    <row r="74" spans="1:21" s="91" customFormat="1" ht="12.75" hidden="1" customHeight="1" x14ac:dyDescent="0.2">
      <c r="A74" s="25"/>
      <c r="B74" s="87"/>
      <c r="C74" s="87"/>
      <c r="D74" s="88"/>
      <c r="E74" s="90">
        <f>$E$70*M74</f>
        <v>0</v>
      </c>
      <c r="F74" s="86" t="s">
        <v>27</v>
      </c>
      <c r="G74" s="26"/>
      <c r="H74" s="26"/>
      <c r="I74" s="26"/>
      <c r="J74" s="26"/>
      <c r="K74" s="26"/>
      <c r="L74" s="26"/>
      <c r="M74" s="142"/>
      <c r="N74" s="116"/>
      <c r="S74" s="117"/>
      <c r="T74" s="117"/>
    </row>
    <row r="75" spans="1:21" s="91" customFormat="1" ht="12.75" hidden="1" customHeight="1" x14ac:dyDescent="0.2">
      <c r="A75" s="25"/>
      <c r="B75" s="87"/>
      <c r="C75" s="87"/>
      <c r="D75" s="88"/>
      <c r="E75" s="90">
        <f>$E$70*M75</f>
        <v>0</v>
      </c>
      <c r="F75" s="86" t="s">
        <v>27</v>
      </c>
      <c r="G75" s="26"/>
      <c r="H75" s="26"/>
      <c r="I75" s="26"/>
      <c r="J75" s="26"/>
      <c r="K75" s="26"/>
      <c r="L75" s="26"/>
      <c r="M75" s="142"/>
      <c r="N75" s="116"/>
      <c r="S75" s="117"/>
      <c r="T75" s="117"/>
    </row>
    <row r="76" spans="1:21" s="91" customFormat="1" ht="12.75" customHeight="1" x14ac:dyDescent="0.2">
      <c r="A76" s="25"/>
      <c r="B76" s="87" t="s">
        <v>53</v>
      </c>
      <c r="C76" s="87"/>
      <c r="D76" s="88"/>
      <c r="E76" s="77">
        <f>(E45*E66+G45*G66+I45*I66+K45*K66+E70)*H76*J76/1000</f>
        <v>0</v>
      </c>
      <c r="F76" s="86" t="s">
        <v>27</v>
      </c>
      <c r="G76" s="26" t="s">
        <v>54</v>
      </c>
      <c r="H76" s="92"/>
      <c r="I76" s="26" t="s">
        <v>55</v>
      </c>
      <c r="J76" s="92"/>
      <c r="K76" s="26"/>
      <c r="L76" s="26"/>
      <c r="M76" s="143"/>
      <c r="N76" s="116"/>
      <c r="S76" s="117"/>
      <c r="T76" s="117"/>
    </row>
    <row r="77" spans="1:21" s="91" customFormat="1" ht="12.75" customHeight="1" x14ac:dyDescent="0.2">
      <c r="A77" s="25"/>
      <c r="B77" s="57" t="s">
        <v>56</v>
      </c>
      <c r="C77" s="57"/>
      <c r="D77" s="58"/>
      <c r="E77" s="77">
        <f>(E45*E66+G45*G66+I45*I66+K45*K66+E70)*J77/1000</f>
        <v>0</v>
      </c>
      <c r="F77" s="86" t="s">
        <v>27</v>
      </c>
      <c r="G77" s="26"/>
      <c r="H77" s="26"/>
      <c r="I77" s="26" t="s">
        <v>55</v>
      </c>
      <c r="J77" s="92"/>
      <c r="K77" s="26"/>
      <c r="L77" s="26"/>
      <c r="M77" s="143"/>
      <c r="N77" s="116"/>
      <c r="S77" s="117"/>
      <c r="T77" s="117"/>
    </row>
    <row r="78" spans="1:21" s="91" customFormat="1" ht="12.75" customHeight="1" x14ac:dyDescent="0.2">
      <c r="A78" s="25"/>
      <c r="B78" s="59"/>
      <c r="C78" s="59"/>
      <c r="D78" s="60"/>
      <c r="E78" s="54"/>
      <c r="F78" s="86" t="s">
        <v>27</v>
      </c>
      <c r="G78" s="26"/>
      <c r="H78" s="26"/>
      <c r="I78" s="26"/>
      <c r="J78" s="144"/>
      <c r="K78" s="26"/>
      <c r="L78" s="26"/>
      <c r="M78" s="143"/>
      <c r="N78" s="116"/>
      <c r="S78" s="117"/>
      <c r="T78" s="117"/>
    </row>
    <row r="79" spans="1:21" s="26" customFormat="1" ht="5.25" customHeight="1" thickBot="1" x14ac:dyDescent="0.25">
      <c r="A79" s="25"/>
      <c r="E79" s="85"/>
      <c r="F79" s="35"/>
      <c r="N79" s="116"/>
      <c r="R79" s="91"/>
      <c r="S79" s="117"/>
      <c r="T79" s="117"/>
      <c r="U79" s="91"/>
    </row>
    <row r="80" spans="1:21" s="91" customFormat="1" ht="12.75" customHeight="1" thickBot="1" x14ac:dyDescent="0.25">
      <c r="A80" s="25"/>
      <c r="B80" s="34" t="s">
        <v>57</v>
      </c>
      <c r="C80" s="26"/>
      <c r="D80" s="26"/>
      <c r="E80" s="93">
        <f>SUM(E69:E78)</f>
        <v>0</v>
      </c>
      <c r="F80" s="94" t="s">
        <v>27</v>
      </c>
      <c r="G80" s="95" t="s">
        <v>58</v>
      </c>
      <c r="H80" s="95" t="s">
        <v>59</v>
      </c>
      <c r="I80" s="96">
        <f>E44*E66+G44*G66+I44*I66+K44*K66+E70+E78</f>
        <v>0</v>
      </c>
      <c r="J80" s="145" t="s">
        <v>75</v>
      </c>
      <c r="K80" s="96">
        <f>(E54+E58+E63)*E66+(G54+G58+G63)*G66+(I54+I58+I63)*I66+(K54+K58+K63)*K66+E71+E72+E73</f>
        <v>0</v>
      </c>
      <c r="L80" s="146" t="s">
        <v>76</v>
      </c>
      <c r="M80" s="96">
        <f>E76+E77</f>
        <v>0</v>
      </c>
      <c r="N80" s="116"/>
      <c r="R80" s="26"/>
      <c r="S80" s="85"/>
      <c r="T80" s="85"/>
      <c r="U80" s="26"/>
    </row>
    <row r="81" spans="1:20" s="91" customFormat="1" ht="4.5" customHeight="1" thickBot="1" x14ac:dyDescent="0.25">
      <c r="A81" s="97"/>
      <c r="B81" s="98"/>
      <c r="C81" s="98"/>
      <c r="D81" s="98"/>
      <c r="E81" s="98"/>
      <c r="F81" s="99"/>
      <c r="G81" s="98"/>
      <c r="H81" s="98"/>
      <c r="I81" s="98"/>
      <c r="J81" s="98"/>
      <c r="K81" s="98"/>
      <c r="L81" s="98"/>
      <c r="M81" s="98"/>
      <c r="N81" s="147"/>
      <c r="S81" s="117"/>
      <c r="T81" s="117"/>
    </row>
    <row r="82" spans="1:20" x14ac:dyDescent="0.25">
      <c r="A82" s="91"/>
      <c r="B82" s="91"/>
      <c r="C82" s="91"/>
      <c r="D82" s="91"/>
      <c r="E82" s="91"/>
      <c r="F82" s="100"/>
      <c r="G82" s="91"/>
      <c r="H82" s="91"/>
      <c r="I82" s="91"/>
    </row>
    <row r="83" spans="1:20" x14ac:dyDescent="0.25">
      <c r="A83" s="91"/>
      <c r="B83" s="91"/>
      <c r="C83" s="91"/>
      <c r="D83" s="91"/>
      <c r="E83" s="91"/>
      <c r="F83" s="100"/>
      <c r="G83" s="91"/>
      <c r="H83" s="91"/>
      <c r="I83" s="91"/>
    </row>
    <row r="84" spans="1:20" x14ac:dyDescent="0.25">
      <c r="A84" s="91"/>
      <c r="B84" s="91"/>
      <c r="C84" s="91"/>
      <c r="D84" s="91"/>
      <c r="E84" s="91"/>
      <c r="F84" s="100"/>
      <c r="G84" s="91"/>
      <c r="H84" s="91"/>
      <c r="I84" s="91"/>
    </row>
    <row r="85" spans="1:20" x14ac:dyDescent="0.25">
      <c r="A85" s="91"/>
      <c r="B85" s="91"/>
      <c r="C85" s="91"/>
      <c r="D85" s="91"/>
      <c r="E85" s="91"/>
      <c r="F85" s="100"/>
      <c r="G85" s="91"/>
      <c r="H85" s="91"/>
      <c r="I85" s="91"/>
    </row>
    <row r="86" spans="1:20" x14ac:dyDescent="0.25">
      <c r="A86" s="91"/>
      <c r="B86" s="91"/>
      <c r="C86" s="91"/>
      <c r="D86" s="91"/>
      <c r="E86" s="91"/>
      <c r="F86" s="100"/>
      <c r="G86" s="91"/>
      <c r="H86" s="91"/>
      <c r="I86" s="91"/>
    </row>
    <row r="87" spans="1:20" x14ac:dyDescent="0.25">
      <c r="A87" s="91"/>
      <c r="B87" s="91"/>
      <c r="C87" s="91"/>
      <c r="D87" s="91"/>
      <c r="E87" s="91"/>
      <c r="F87" s="100"/>
      <c r="G87" s="91"/>
      <c r="H87" s="91"/>
      <c r="I87" s="91"/>
    </row>
  </sheetData>
  <sheetProtection password="93DE" sheet="1" objects="1" scenarios="1"/>
  <mergeCells count="26">
    <mergeCell ref="B78:D78"/>
    <mergeCell ref="B72:D72"/>
    <mergeCell ref="B73:D73"/>
    <mergeCell ref="B74:D74"/>
    <mergeCell ref="B75:D75"/>
    <mergeCell ref="B76:D76"/>
    <mergeCell ref="B77:D77"/>
    <mergeCell ref="B42:D42"/>
    <mergeCell ref="S42:T42"/>
    <mergeCell ref="B43:D43"/>
    <mergeCell ref="B57:D57"/>
    <mergeCell ref="B70:D70"/>
    <mergeCell ref="B71:D71"/>
    <mergeCell ref="I16:J16"/>
    <mergeCell ref="E18:M18"/>
    <mergeCell ref="L23:M23"/>
    <mergeCell ref="M34:M36"/>
    <mergeCell ref="S39:S41"/>
    <mergeCell ref="T39:T41"/>
    <mergeCell ref="A3:B3"/>
    <mergeCell ref="C3:F3"/>
    <mergeCell ref="H3:M3"/>
    <mergeCell ref="D5:M5"/>
    <mergeCell ref="D7:M7"/>
    <mergeCell ref="E12:G12"/>
    <mergeCell ref="I12:J12"/>
  </mergeCells>
  <pageMargins left="0.7" right="0.7" top="0.78740157499999996" bottom="0.78740157499999996" header="0.3" footer="0.3"/>
  <drawing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3A82D7-FFC4-4757-A1A5-ECA37A19BFD7}">
  <dimension ref="A1:X87"/>
  <sheetViews>
    <sheetView workbookViewId="0">
      <selection activeCell="C3" sqref="C3:F3"/>
    </sheetView>
  </sheetViews>
  <sheetFormatPr baseColWidth="10" defaultRowHeight="15" x14ac:dyDescent="0.25"/>
  <cols>
    <col min="1" max="1" width="2.28515625" style="18" customWidth="1"/>
    <col min="2" max="2" width="3.7109375" style="18" customWidth="1"/>
    <col min="3" max="3" width="9.140625" style="18" customWidth="1"/>
    <col min="4" max="4" width="18.7109375" style="18" customWidth="1"/>
    <col min="5" max="5" width="10.7109375" style="18" customWidth="1"/>
    <col min="6" max="6" width="4.28515625" style="19" customWidth="1"/>
    <col min="7" max="7" width="10.7109375" style="18" customWidth="1"/>
    <col min="8" max="8" width="5.140625" style="18" customWidth="1"/>
    <col min="9" max="9" width="10.140625" style="18" customWidth="1"/>
    <col min="10" max="10" width="5.140625" customWidth="1"/>
    <col min="12" max="12" width="5.140625" customWidth="1"/>
    <col min="14" max="14" width="1.42578125" customWidth="1"/>
    <col min="15" max="15" width="6" customWidth="1"/>
    <col min="17" max="21" width="0" hidden="1" customWidth="1"/>
  </cols>
  <sheetData>
    <row r="1" spans="1:24" s="18" customFormat="1" ht="12.75" x14ac:dyDescent="0.2">
      <c r="A1" s="1"/>
      <c r="B1" s="2" t="s">
        <v>0</v>
      </c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101"/>
      <c r="S1" s="102"/>
      <c r="T1" s="102"/>
    </row>
    <row r="2" spans="1:24" s="18" customFormat="1" ht="12.75" x14ac:dyDescent="0.2">
      <c r="A2" s="4"/>
      <c r="B2" s="5" t="s">
        <v>1</v>
      </c>
      <c r="C2" s="5"/>
      <c r="D2" s="5"/>
      <c r="E2" s="6"/>
      <c r="F2" s="6"/>
      <c r="G2" s="6"/>
      <c r="H2" s="6"/>
      <c r="I2" s="6"/>
      <c r="J2" s="6"/>
      <c r="K2" s="6"/>
      <c r="L2" s="6"/>
      <c r="M2" s="6"/>
      <c r="N2" s="103"/>
      <c r="S2" s="102"/>
      <c r="T2" s="102"/>
    </row>
    <row r="3" spans="1:24" s="105" customFormat="1" ht="18" customHeight="1" x14ac:dyDescent="0.2">
      <c r="A3" s="7" t="s">
        <v>2</v>
      </c>
      <c r="B3" s="8"/>
      <c r="C3" s="9"/>
      <c r="D3" s="10"/>
      <c r="E3" s="10"/>
      <c r="F3" s="11"/>
      <c r="G3" s="12" t="s">
        <v>3</v>
      </c>
      <c r="H3" s="9"/>
      <c r="I3" s="10"/>
      <c r="J3" s="10"/>
      <c r="K3" s="10"/>
      <c r="L3" s="10"/>
      <c r="M3" s="11"/>
      <c r="N3" s="104"/>
      <c r="P3" s="106" t="s">
        <v>60</v>
      </c>
      <c r="Q3" s="106"/>
      <c r="R3" s="106"/>
      <c r="S3" s="107"/>
      <c r="T3" s="107"/>
      <c r="U3" s="106"/>
      <c r="V3" s="106"/>
      <c r="W3" s="106"/>
      <c r="X3" s="106"/>
    </row>
    <row r="4" spans="1:24" s="105" customFormat="1" ht="5.25" customHeight="1" x14ac:dyDescent="0.2">
      <c r="A4" s="13"/>
      <c r="B4" s="14"/>
      <c r="C4" s="15"/>
      <c r="D4" s="15"/>
      <c r="E4" s="12"/>
      <c r="F4" s="14"/>
      <c r="G4" s="14"/>
      <c r="H4" s="12"/>
      <c r="I4" s="12"/>
      <c r="J4" s="108"/>
      <c r="K4" s="12"/>
      <c r="L4" s="108"/>
      <c r="M4" s="108"/>
      <c r="N4" s="104"/>
      <c r="S4" s="109"/>
      <c r="T4" s="109"/>
    </row>
    <row r="5" spans="1:24" s="105" customFormat="1" ht="18" customHeight="1" x14ac:dyDescent="0.2">
      <c r="A5" s="13" t="s">
        <v>4</v>
      </c>
      <c r="B5" s="14"/>
      <c r="C5" s="15"/>
      <c r="D5" s="9"/>
      <c r="E5" s="10"/>
      <c r="F5" s="10"/>
      <c r="G5" s="10"/>
      <c r="H5" s="10"/>
      <c r="I5" s="10"/>
      <c r="J5" s="10"/>
      <c r="K5" s="10"/>
      <c r="L5" s="10"/>
      <c r="M5" s="11"/>
      <c r="N5" s="104"/>
      <c r="S5" s="109"/>
      <c r="T5" s="109"/>
    </row>
    <row r="6" spans="1:24" s="105" customFormat="1" ht="5.25" customHeight="1" x14ac:dyDescent="0.2">
      <c r="A6" s="13"/>
      <c r="B6" s="14"/>
      <c r="C6" s="15"/>
      <c r="D6" s="15"/>
      <c r="E6" s="12"/>
      <c r="F6" s="14"/>
      <c r="G6" s="14"/>
      <c r="H6" s="12"/>
      <c r="I6" s="12"/>
      <c r="J6" s="108"/>
      <c r="K6" s="12"/>
      <c r="L6" s="108"/>
      <c r="M6" s="108"/>
      <c r="N6" s="104"/>
      <c r="S6" s="109"/>
      <c r="T6" s="109"/>
    </row>
    <row r="7" spans="1:24" s="105" customFormat="1" ht="18" customHeight="1" x14ac:dyDescent="0.2">
      <c r="A7" s="13" t="s">
        <v>5</v>
      </c>
      <c r="B7" s="14"/>
      <c r="C7" s="15"/>
      <c r="D7" s="9"/>
      <c r="E7" s="10"/>
      <c r="F7" s="10"/>
      <c r="G7" s="10"/>
      <c r="H7" s="10"/>
      <c r="I7" s="10"/>
      <c r="J7" s="10"/>
      <c r="K7" s="10"/>
      <c r="L7" s="10"/>
      <c r="M7" s="11"/>
      <c r="N7" s="104"/>
      <c r="P7" s="110" t="s">
        <v>61</v>
      </c>
      <c r="S7" s="109"/>
      <c r="T7" s="109"/>
      <c r="V7" s="110"/>
      <c r="W7" s="110"/>
      <c r="X7" s="110"/>
    </row>
    <row r="8" spans="1:24" s="105" customFormat="1" ht="5.25" customHeight="1" thickBot="1" x14ac:dyDescent="0.25">
      <c r="A8" s="16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11"/>
      <c r="S8" s="109"/>
      <c r="T8" s="109"/>
    </row>
    <row r="9" spans="1:24" s="18" customFormat="1" ht="13.5" thickBot="1" x14ac:dyDescent="0.25">
      <c r="F9" s="19"/>
      <c r="S9" s="102"/>
      <c r="T9" s="102"/>
    </row>
    <row r="10" spans="1:24" s="32" customFormat="1" ht="12.75" x14ac:dyDescent="0.2">
      <c r="A10" s="1"/>
      <c r="B10" s="20" t="s">
        <v>6</v>
      </c>
      <c r="C10" s="2"/>
      <c r="D10" s="3"/>
      <c r="E10" s="3"/>
      <c r="F10" s="21"/>
      <c r="G10" s="3"/>
      <c r="H10" s="3"/>
      <c r="I10" s="3"/>
      <c r="J10" s="3"/>
      <c r="K10" s="3"/>
      <c r="L10" s="3"/>
      <c r="M10" s="3"/>
      <c r="N10" s="101"/>
      <c r="P10" s="150" t="s">
        <v>61</v>
      </c>
      <c r="Q10" s="151"/>
      <c r="R10" s="151"/>
      <c r="S10" s="152"/>
      <c r="T10" s="152"/>
      <c r="U10" s="151"/>
      <c r="V10" s="151"/>
      <c r="W10" s="151"/>
      <c r="X10" s="151"/>
    </row>
    <row r="11" spans="1:24" s="18" customFormat="1" ht="12.75" x14ac:dyDescent="0.2">
      <c r="A11" s="4"/>
      <c r="B11" s="22" t="s">
        <v>7</v>
      </c>
      <c r="C11" s="5"/>
      <c r="D11" s="6"/>
      <c r="E11" s="6"/>
      <c r="F11" s="23"/>
      <c r="G11" s="6"/>
      <c r="H11" s="6"/>
      <c r="I11" s="24"/>
      <c r="J11" s="112"/>
      <c r="K11" s="24"/>
      <c r="L11" s="112"/>
      <c r="M11" s="112"/>
      <c r="N11" s="103"/>
      <c r="S11" s="102"/>
      <c r="T11" s="102"/>
    </row>
    <row r="12" spans="1:24" s="91" customFormat="1" ht="13.5" customHeight="1" x14ac:dyDescent="0.2">
      <c r="A12" s="25"/>
      <c r="B12" s="26"/>
      <c r="C12" s="26"/>
      <c r="D12" s="26"/>
      <c r="E12" s="27" t="s">
        <v>8</v>
      </c>
      <c r="F12" s="27"/>
      <c r="G12" s="27"/>
      <c r="H12" s="26"/>
      <c r="I12" s="113"/>
      <c r="J12" s="113"/>
      <c r="K12" s="114"/>
      <c r="L12" s="115"/>
      <c r="M12" s="115"/>
      <c r="N12" s="116"/>
      <c r="S12" s="117"/>
      <c r="T12" s="117"/>
    </row>
    <row r="13" spans="1:24" s="18" customFormat="1" ht="3.75" customHeight="1" x14ac:dyDescent="0.2">
      <c r="A13" s="28"/>
      <c r="B13" s="29"/>
      <c r="C13" s="29"/>
      <c r="D13" s="29"/>
      <c r="E13" s="29"/>
      <c r="F13" s="30"/>
      <c r="G13" s="29"/>
      <c r="H13" s="29"/>
      <c r="I13" s="29"/>
      <c r="J13" s="29"/>
      <c r="K13" s="29"/>
      <c r="L13" s="29"/>
      <c r="M13" s="29"/>
      <c r="N13" s="118"/>
      <c r="S13" s="102"/>
      <c r="T13" s="102"/>
    </row>
    <row r="14" spans="1:24" s="18" customFormat="1" ht="3.75" customHeight="1" x14ac:dyDescent="0.2">
      <c r="A14" s="31"/>
      <c r="B14" s="32"/>
      <c r="C14" s="32"/>
      <c r="D14" s="32"/>
      <c r="E14" s="32"/>
      <c r="F14" s="33"/>
      <c r="G14" s="32"/>
      <c r="H14" s="32"/>
      <c r="I14" s="32"/>
      <c r="J14" s="32"/>
      <c r="K14" s="32"/>
      <c r="L14" s="32"/>
      <c r="M14" s="32"/>
      <c r="N14" s="119"/>
      <c r="S14" s="102"/>
      <c r="T14" s="102"/>
    </row>
    <row r="15" spans="1:24" s="18" customFormat="1" ht="12.75" x14ac:dyDescent="0.2">
      <c r="A15" s="31"/>
      <c r="B15" s="34" t="s">
        <v>9</v>
      </c>
      <c r="C15" s="32"/>
      <c r="D15" s="32"/>
      <c r="E15" s="32"/>
      <c r="F15" s="33"/>
      <c r="G15" s="32"/>
      <c r="H15" s="32"/>
      <c r="I15" s="32"/>
      <c r="J15" s="32"/>
      <c r="K15" s="32"/>
      <c r="L15" s="32"/>
      <c r="M15" s="32"/>
      <c r="N15" s="119"/>
      <c r="S15" s="102"/>
      <c r="T15" s="102"/>
    </row>
    <row r="16" spans="1:24" s="18" customFormat="1" ht="15" customHeight="1" x14ac:dyDescent="0.2">
      <c r="A16" s="31"/>
      <c r="B16" s="26" t="s">
        <v>10</v>
      </c>
      <c r="C16" s="32"/>
      <c r="D16" s="32"/>
      <c r="E16" s="32"/>
      <c r="F16" s="33"/>
      <c r="G16" s="32"/>
      <c r="H16" s="26"/>
      <c r="I16" s="113"/>
      <c r="J16" s="113"/>
      <c r="K16" s="114"/>
      <c r="L16" s="115"/>
      <c r="M16" s="115"/>
      <c r="N16" s="119"/>
      <c r="S16" s="102"/>
      <c r="T16" s="102"/>
    </row>
    <row r="17" spans="1:20" s="91" customFormat="1" ht="6" customHeight="1" x14ac:dyDescent="0.2">
      <c r="A17" s="25"/>
      <c r="B17" s="26"/>
      <c r="C17" s="26"/>
      <c r="D17" s="26"/>
      <c r="E17" s="26"/>
      <c r="F17" s="35"/>
      <c r="G17" s="26"/>
      <c r="H17" s="26"/>
      <c r="I17" s="26"/>
      <c r="J17" s="26"/>
      <c r="K17" s="26"/>
      <c r="L17" s="26"/>
      <c r="M17" s="26"/>
      <c r="N17" s="116"/>
      <c r="S17" s="117"/>
      <c r="T17" s="117"/>
    </row>
    <row r="18" spans="1:20" s="18" customFormat="1" ht="15" customHeight="1" x14ac:dyDescent="0.2">
      <c r="A18" s="31"/>
      <c r="B18" s="26" t="s">
        <v>11</v>
      </c>
      <c r="C18" s="32"/>
      <c r="D18" s="32"/>
      <c r="E18" s="120"/>
      <c r="F18" s="120"/>
      <c r="G18" s="120"/>
      <c r="H18" s="120"/>
      <c r="I18" s="120"/>
      <c r="J18" s="120"/>
      <c r="K18" s="120"/>
      <c r="L18" s="120"/>
      <c r="M18" s="120"/>
      <c r="N18" s="119"/>
      <c r="S18" s="102"/>
      <c r="T18" s="102"/>
    </row>
    <row r="19" spans="1:20" s="18" customFormat="1" ht="3.75" customHeight="1" x14ac:dyDescent="0.2">
      <c r="A19" s="28"/>
      <c r="B19" s="29"/>
      <c r="C19" s="29"/>
      <c r="D19" s="29"/>
      <c r="E19" s="29"/>
      <c r="F19" s="30"/>
      <c r="G19" s="29"/>
      <c r="H19" s="29"/>
      <c r="I19" s="29"/>
      <c r="J19" s="29"/>
      <c r="K19" s="29"/>
      <c r="L19" s="29"/>
      <c r="M19" s="29"/>
      <c r="N19" s="118"/>
      <c r="S19" s="102"/>
      <c r="T19" s="102"/>
    </row>
    <row r="20" spans="1:20" s="18" customFormat="1" ht="12.75" x14ac:dyDescent="0.2">
      <c r="A20" s="31"/>
      <c r="B20" s="34" t="s">
        <v>12</v>
      </c>
      <c r="C20" s="32"/>
      <c r="D20" s="32"/>
      <c r="E20" s="32"/>
      <c r="F20" s="33"/>
      <c r="G20" s="32"/>
      <c r="H20" s="32"/>
      <c r="I20" s="32"/>
      <c r="J20" s="32"/>
      <c r="K20" s="32"/>
      <c r="L20" s="32"/>
      <c r="M20" s="32"/>
      <c r="N20" s="119"/>
      <c r="S20" s="102"/>
      <c r="T20" s="102"/>
    </row>
    <row r="21" spans="1:20" s="105" customFormat="1" ht="15" customHeight="1" x14ac:dyDescent="0.2">
      <c r="A21" s="36"/>
      <c r="B21" s="22" t="s">
        <v>13</v>
      </c>
      <c r="C21" s="37"/>
      <c r="D21" s="37"/>
      <c r="E21" s="37"/>
      <c r="F21" s="38"/>
      <c r="G21" s="37"/>
      <c r="H21" s="37"/>
      <c r="I21" s="37"/>
      <c r="J21" s="37"/>
      <c r="K21" s="37"/>
      <c r="L21" s="37"/>
      <c r="M21" s="37"/>
      <c r="N21" s="121"/>
      <c r="S21" s="109"/>
      <c r="T21" s="109"/>
    </row>
    <row r="22" spans="1:20" s="105" customFormat="1" ht="4.5" customHeight="1" x14ac:dyDescent="0.2">
      <c r="A22" s="39"/>
      <c r="B22" s="40"/>
      <c r="C22" s="15"/>
      <c r="D22" s="15"/>
      <c r="E22" s="15"/>
      <c r="F22" s="41"/>
      <c r="G22" s="15"/>
      <c r="H22" s="15"/>
      <c r="I22" s="15"/>
      <c r="J22" s="15"/>
      <c r="K22" s="15"/>
      <c r="L22" s="15"/>
      <c r="M22" s="15"/>
      <c r="N22" s="104"/>
      <c r="S22" s="109"/>
      <c r="T22" s="109"/>
    </row>
    <row r="23" spans="1:20" s="91" customFormat="1" ht="15" customHeight="1" x14ac:dyDescent="0.2">
      <c r="A23" s="25"/>
      <c r="B23" s="42"/>
      <c r="C23" s="26" t="s">
        <v>14</v>
      </c>
      <c r="D23" s="26"/>
      <c r="E23" s="43"/>
      <c r="F23" s="35"/>
      <c r="G23" s="26" t="s">
        <v>15</v>
      </c>
      <c r="H23" s="26"/>
      <c r="I23" s="26"/>
      <c r="J23" s="26"/>
      <c r="K23" s="62" t="s">
        <v>62</v>
      </c>
      <c r="L23" s="122"/>
      <c r="M23" s="123"/>
      <c r="N23" s="116"/>
      <c r="S23" s="117"/>
      <c r="T23" s="117"/>
    </row>
    <row r="24" spans="1:20" s="18" customFormat="1" ht="4.5" customHeight="1" x14ac:dyDescent="0.2">
      <c r="A24" s="31"/>
      <c r="B24" s="32"/>
      <c r="C24" s="32"/>
      <c r="D24" s="32"/>
      <c r="E24" s="32"/>
      <c r="F24" s="33"/>
      <c r="G24" s="32"/>
      <c r="H24" s="32"/>
      <c r="I24" s="32"/>
      <c r="J24" s="32"/>
      <c r="K24" s="32"/>
      <c r="L24" s="32"/>
      <c r="M24" s="32"/>
      <c r="N24" s="119"/>
      <c r="S24" s="102"/>
      <c r="T24" s="102"/>
    </row>
    <row r="25" spans="1:20" s="91" customFormat="1" ht="15" customHeight="1" x14ac:dyDescent="0.2">
      <c r="A25" s="25"/>
      <c r="B25" s="42"/>
      <c r="C25" s="26" t="s">
        <v>16</v>
      </c>
      <c r="D25" s="26"/>
      <c r="E25" s="43"/>
      <c r="F25" s="35"/>
      <c r="G25" s="26" t="s">
        <v>17</v>
      </c>
      <c r="H25" s="26"/>
      <c r="I25" s="26"/>
      <c r="J25" s="26"/>
      <c r="K25" s="26"/>
      <c r="L25" s="26"/>
      <c r="M25" s="26"/>
      <c r="N25" s="116"/>
      <c r="S25" s="117"/>
      <c r="T25" s="117"/>
    </row>
    <row r="26" spans="1:20" s="18" customFormat="1" ht="4.5" customHeight="1" x14ac:dyDescent="0.2">
      <c r="A26" s="31"/>
      <c r="B26" s="29"/>
      <c r="C26" s="29"/>
      <c r="D26" s="29"/>
      <c r="E26" s="29"/>
      <c r="F26" s="30"/>
      <c r="G26" s="29"/>
      <c r="H26" s="29"/>
      <c r="I26" s="29"/>
      <c r="J26" s="29"/>
      <c r="K26" s="29"/>
      <c r="L26" s="29"/>
      <c r="M26" s="29"/>
      <c r="N26" s="118"/>
      <c r="S26" s="102"/>
      <c r="T26" s="102"/>
    </row>
    <row r="27" spans="1:20" s="18" customFormat="1" ht="3.75" customHeight="1" x14ac:dyDescent="0.2">
      <c r="A27" s="31"/>
      <c r="B27" s="32"/>
      <c r="C27" s="32"/>
      <c r="D27" s="32"/>
      <c r="E27" s="32"/>
      <c r="F27" s="33"/>
      <c r="G27" s="32"/>
      <c r="H27" s="32"/>
      <c r="I27" s="32"/>
      <c r="J27" s="32"/>
      <c r="K27" s="32"/>
      <c r="L27" s="32"/>
      <c r="M27" s="32"/>
      <c r="N27" s="119"/>
      <c r="S27" s="102"/>
      <c r="T27" s="102"/>
    </row>
    <row r="28" spans="1:20" s="18" customFormat="1" ht="12.75" x14ac:dyDescent="0.2">
      <c r="A28" s="31"/>
      <c r="B28" s="40" t="s">
        <v>18</v>
      </c>
      <c r="C28" s="32"/>
      <c r="D28" s="32"/>
      <c r="E28" s="32"/>
      <c r="F28" s="33"/>
      <c r="G28" s="32"/>
      <c r="H28" s="32"/>
      <c r="I28" s="32"/>
      <c r="J28" s="32"/>
      <c r="K28" s="32"/>
      <c r="L28" s="32"/>
      <c r="M28" s="32"/>
      <c r="N28" s="119"/>
      <c r="S28" s="102"/>
      <c r="T28" s="102"/>
    </row>
    <row r="29" spans="1:20" s="91" customFormat="1" ht="15" customHeight="1" x14ac:dyDescent="0.2">
      <c r="A29" s="25"/>
      <c r="B29" s="42"/>
      <c r="C29" s="26" t="s">
        <v>19</v>
      </c>
      <c r="D29" s="26"/>
      <c r="E29" s="44">
        <v>38</v>
      </c>
      <c r="F29" s="35"/>
      <c r="G29" s="26" t="s">
        <v>20</v>
      </c>
      <c r="H29" s="26"/>
      <c r="I29" s="26"/>
      <c r="J29" s="26"/>
      <c r="K29" s="26"/>
      <c r="L29" s="26"/>
      <c r="M29" s="26"/>
      <c r="N29" s="116"/>
      <c r="S29" s="117"/>
      <c r="T29" s="117"/>
    </row>
    <row r="30" spans="1:20" s="18" customFormat="1" ht="4.5" customHeight="1" x14ac:dyDescent="0.2">
      <c r="A30" s="28"/>
      <c r="B30" s="29"/>
      <c r="C30" s="29"/>
      <c r="D30" s="29"/>
      <c r="E30" s="29"/>
      <c r="F30" s="30"/>
      <c r="G30" s="29"/>
      <c r="H30" s="29"/>
      <c r="I30" s="29"/>
      <c r="J30" s="29"/>
      <c r="K30" s="29"/>
      <c r="L30" s="29"/>
      <c r="M30" s="29"/>
      <c r="N30" s="118"/>
      <c r="S30" s="102"/>
      <c r="T30" s="102"/>
    </row>
    <row r="31" spans="1:20" s="32" customFormat="1" ht="12.75" x14ac:dyDescent="0.2">
      <c r="A31" s="31"/>
      <c r="B31" s="34" t="s">
        <v>21</v>
      </c>
      <c r="F31" s="33"/>
      <c r="N31" s="119"/>
      <c r="S31" s="124"/>
      <c r="T31" s="124"/>
    </row>
    <row r="32" spans="1:20" s="105" customFormat="1" ht="15" customHeight="1" x14ac:dyDescent="0.2">
      <c r="A32" s="36"/>
      <c r="B32" s="22" t="s">
        <v>22</v>
      </c>
      <c r="C32" s="37"/>
      <c r="D32" s="37"/>
      <c r="E32" s="37"/>
      <c r="F32" s="38"/>
      <c r="G32" s="37"/>
      <c r="H32" s="37"/>
      <c r="I32" s="37"/>
      <c r="J32" s="37"/>
      <c r="K32" s="37"/>
      <c r="L32" s="37"/>
      <c r="M32" s="37"/>
      <c r="N32" s="121"/>
      <c r="S32" s="109"/>
      <c r="T32" s="109"/>
    </row>
    <row r="33" spans="1:21" s="105" customFormat="1" ht="3.75" customHeight="1" x14ac:dyDescent="0.2">
      <c r="A33" s="39"/>
      <c r="B33" s="15"/>
      <c r="C33" s="15"/>
      <c r="D33" s="15"/>
      <c r="E33" s="15"/>
      <c r="F33" s="41"/>
      <c r="G33" s="15"/>
      <c r="H33" s="15"/>
      <c r="I33" s="15"/>
      <c r="J33" s="15"/>
      <c r="K33" s="15"/>
      <c r="L33" s="15"/>
      <c r="M33" s="15"/>
      <c r="N33" s="104"/>
      <c r="S33" s="109"/>
      <c r="T33" s="109"/>
    </row>
    <row r="34" spans="1:21" s="18" customFormat="1" ht="12.75" x14ac:dyDescent="0.2">
      <c r="A34" s="31"/>
      <c r="B34" s="32"/>
      <c r="C34" s="32"/>
      <c r="D34" s="45" t="s">
        <v>23</v>
      </c>
      <c r="E34" s="46"/>
      <c r="F34" s="47"/>
      <c r="G34" s="46"/>
      <c r="H34" s="32"/>
      <c r="I34" s="46"/>
      <c r="J34" s="32"/>
      <c r="K34" s="46"/>
      <c r="L34" s="32"/>
      <c r="M34" s="125" t="s">
        <v>63</v>
      </c>
      <c r="N34" s="119"/>
      <c r="S34" s="102"/>
      <c r="T34" s="102"/>
    </row>
    <row r="35" spans="1:21" s="91" customFormat="1" ht="11.25" x14ac:dyDescent="0.2">
      <c r="A35" s="25"/>
      <c r="B35" s="26" t="s">
        <v>8</v>
      </c>
      <c r="C35" s="26"/>
      <c r="D35" s="26"/>
      <c r="E35" s="44"/>
      <c r="F35" s="35"/>
      <c r="G35" s="48"/>
      <c r="H35" s="26"/>
      <c r="I35" s="48"/>
      <c r="J35" s="26"/>
      <c r="K35" s="48"/>
      <c r="L35" s="26"/>
      <c r="M35" s="126"/>
      <c r="N35" s="116"/>
      <c r="S35" s="117"/>
      <c r="T35" s="117"/>
    </row>
    <row r="36" spans="1:21" s="91" customFormat="1" ht="11.25" x14ac:dyDescent="0.2">
      <c r="A36" s="25"/>
      <c r="B36" s="26" t="s">
        <v>24</v>
      </c>
      <c r="C36" s="26"/>
      <c r="D36" s="26"/>
      <c r="E36" s="44"/>
      <c r="F36" s="35"/>
      <c r="G36" s="48"/>
      <c r="H36" s="26"/>
      <c r="I36" s="48"/>
      <c r="J36" s="26"/>
      <c r="K36" s="48"/>
      <c r="L36" s="26"/>
      <c r="M36" s="127"/>
      <c r="N36" s="116"/>
      <c r="S36" s="117"/>
      <c r="T36" s="117"/>
    </row>
    <row r="37" spans="1:21" ht="3.75" customHeight="1" x14ac:dyDescent="0.25">
      <c r="A37" s="49"/>
      <c r="B37" s="50"/>
      <c r="C37" s="50"/>
      <c r="D37" s="50"/>
      <c r="E37" s="51"/>
      <c r="F37" s="52"/>
      <c r="G37" s="50"/>
      <c r="H37" s="50"/>
      <c r="I37" s="50"/>
      <c r="J37" s="148"/>
      <c r="K37" s="148"/>
      <c r="L37" s="148"/>
      <c r="M37" s="148"/>
      <c r="N37" s="149"/>
    </row>
    <row r="38" spans="1:21" ht="3.75" customHeight="1" x14ac:dyDescent="0.25">
      <c r="A38" s="25"/>
      <c r="B38" s="26"/>
      <c r="C38" s="26"/>
      <c r="D38" s="26"/>
      <c r="E38" s="26"/>
      <c r="F38" s="35"/>
      <c r="G38" s="26"/>
      <c r="H38" s="26"/>
      <c r="I38" s="26"/>
      <c r="J38" s="148"/>
      <c r="K38" s="148"/>
      <c r="L38" s="148"/>
      <c r="M38" s="148"/>
      <c r="N38" s="149"/>
    </row>
    <row r="39" spans="1:21" x14ac:dyDescent="0.25">
      <c r="A39" s="39"/>
      <c r="B39" s="40" t="s">
        <v>25</v>
      </c>
      <c r="C39" s="15"/>
      <c r="D39" s="15"/>
      <c r="E39" s="53"/>
      <c r="F39" s="41"/>
      <c r="G39" s="15"/>
      <c r="H39" s="15"/>
      <c r="I39" s="15"/>
      <c r="J39" s="148"/>
      <c r="K39" s="148"/>
      <c r="L39" s="148"/>
      <c r="M39" s="148"/>
      <c r="N39" s="149"/>
      <c r="R39" s="105"/>
      <c r="S39" s="128">
        <f>E29/40</f>
        <v>0.95</v>
      </c>
      <c r="T39" s="128">
        <v>1</v>
      </c>
      <c r="U39" s="105"/>
    </row>
    <row r="40" spans="1:21" ht="3.75" customHeight="1" x14ac:dyDescent="0.25">
      <c r="A40" s="25"/>
      <c r="B40" s="26"/>
      <c r="C40" s="26"/>
      <c r="D40" s="26"/>
      <c r="E40" s="26"/>
      <c r="F40" s="35"/>
      <c r="G40" s="26"/>
      <c r="H40" s="26"/>
      <c r="I40" s="26"/>
      <c r="J40" s="148"/>
      <c r="K40" s="148"/>
      <c r="L40" s="148"/>
      <c r="M40" s="148"/>
      <c r="N40" s="149"/>
      <c r="R40" s="91"/>
      <c r="S40" s="128"/>
      <c r="T40" s="128"/>
      <c r="U40" s="91"/>
    </row>
    <row r="41" spans="1:21" x14ac:dyDescent="0.25">
      <c r="A41" s="25"/>
      <c r="B41" s="26" t="s">
        <v>26</v>
      </c>
      <c r="C41" s="26"/>
      <c r="D41" s="26"/>
      <c r="E41" s="54"/>
      <c r="F41" s="55" t="s">
        <v>27</v>
      </c>
      <c r="G41" s="54"/>
      <c r="H41" s="56" t="s">
        <v>27</v>
      </c>
      <c r="I41" s="54"/>
      <c r="J41" s="55" t="s">
        <v>27</v>
      </c>
      <c r="K41" s="54"/>
      <c r="L41" s="56" t="s">
        <v>27</v>
      </c>
      <c r="M41" s="131">
        <f>E29/38</f>
        <v>1</v>
      </c>
      <c r="N41" s="149"/>
      <c r="R41" s="91"/>
      <c r="S41" s="128"/>
      <c r="T41" s="128"/>
      <c r="U41" s="91"/>
    </row>
    <row r="42" spans="1:21" x14ac:dyDescent="0.25">
      <c r="A42" s="25"/>
      <c r="B42" s="57" t="s">
        <v>28</v>
      </c>
      <c r="C42" s="57"/>
      <c r="D42" s="58"/>
      <c r="E42" s="54"/>
      <c r="F42" s="55" t="s">
        <v>27</v>
      </c>
      <c r="G42" s="54"/>
      <c r="H42" s="55" t="s">
        <v>27</v>
      </c>
      <c r="I42" s="54"/>
      <c r="J42" s="55" t="s">
        <v>27</v>
      </c>
      <c r="K42" s="54"/>
      <c r="L42" s="55" t="s">
        <v>27</v>
      </c>
      <c r="M42" s="132"/>
      <c r="N42" s="149"/>
      <c r="R42" s="91"/>
      <c r="S42" s="129" t="s">
        <v>64</v>
      </c>
      <c r="T42" s="129"/>
      <c r="U42" s="91" t="s">
        <v>65</v>
      </c>
    </row>
    <row r="43" spans="1:21" x14ac:dyDescent="0.25">
      <c r="A43" s="25"/>
      <c r="B43" s="59" t="s">
        <v>29</v>
      </c>
      <c r="C43" s="59"/>
      <c r="D43" s="60"/>
      <c r="E43" s="54"/>
      <c r="F43" s="55" t="s">
        <v>27</v>
      </c>
      <c r="G43" s="54"/>
      <c r="H43" s="55" t="s">
        <v>27</v>
      </c>
      <c r="I43" s="54"/>
      <c r="J43" s="55" t="s">
        <v>27</v>
      </c>
      <c r="K43" s="54"/>
      <c r="L43" s="55" t="s">
        <v>27</v>
      </c>
      <c r="M43" s="132"/>
      <c r="N43" s="149"/>
      <c r="R43" s="91" t="s">
        <v>66</v>
      </c>
      <c r="S43" s="117">
        <f>(E41*E66+G41*G66+I41*I66+K41*K66)</f>
        <v>0</v>
      </c>
      <c r="T43" s="117">
        <f>S43/S39</f>
        <v>0</v>
      </c>
      <c r="U43" s="91"/>
    </row>
    <row r="44" spans="1:21" x14ac:dyDescent="0.25">
      <c r="A44" s="61"/>
      <c r="B44" s="62"/>
      <c r="C44" s="63"/>
      <c r="D44" s="62" t="s">
        <v>30</v>
      </c>
      <c r="E44" s="64">
        <f>SUM(E41:E43)</f>
        <v>0</v>
      </c>
      <c r="F44" s="65" t="s">
        <v>27</v>
      </c>
      <c r="G44" s="64">
        <f>SUM(G41:G43)</f>
        <v>0</v>
      </c>
      <c r="H44" s="66" t="s">
        <v>27</v>
      </c>
      <c r="I44" s="64">
        <f>SUM(I41:I43)</f>
        <v>0</v>
      </c>
      <c r="J44" s="65" t="s">
        <v>27</v>
      </c>
      <c r="K44" s="64">
        <f>SUM(K41:K43)</f>
        <v>0</v>
      </c>
      <c r="L44" s="84" t="s">
        <v>27</v>
      </c>
      <c r="M44" s="148"/>
      <c r="N44" s="149"/>
      <c r="R44" s="91" t="s">
        <v>67</v>
      </c>
      <c r="S44" s="117">
        <f>E70</f>
        <v>0</v>
      </c>
      <c r="T44" s="117">
        <f>S44/S39</f>
        <v>0</v>
      </c>
      <c r="U44" s="91"/>
    </row>
    <row r="45" spans="1:21" x14ac:dyDescent="0.25">
      <c r="A45" s="61"/>
      <c r="B45" s="62"/>
      <c r="C45" s="63"/>
      <c r="D45" s="62" t="s">
        <v>31</v>
      </c>
      <c r="E45" s="67"/>
      <c r="F45" s="65" t="s">
        <v>27</v>
      </c>
      <c r="G45" s="68"/>
      <c r="H45" s="65" t="s">
        <v>27</v>
      </c>
      <c r="I45" s="68"/>
      <c r="J45" s="65" t="s">
        <v>27</v>
      </c>
      <c r="K45" s="68"/>
      <c r="L45" s="84" t="s">
        <v>27</v>
      </c>
      <c r="M45" s="148"/>
      <c r="N45" s="149"/>
      <c r="R45" s="91"/>
      <c r="S45" s="117"/>
      <c r="T45" s="117"/>
      <c r="U45" s="91"/>
    </row>
    <row r="46" spans="1:21" ht="11.25" customHeight="1" x14ac:dyDescent="0.25">
      <c r="A46" s="25"/>
      <c r="B46" s="26"/>
      <c r="C46" s="26"/>
      <c r="D46" s="26"/>
      <c r="E46" s="69"/>
      <c r="F46" s="70"/>
      <c r="G46" s="71"/>
      <c r="H46" s="72"/>
      <c r="I46" s="71"/>
      <c r="J46" s="70"/>
      <c r="K46" s="71"/>
      <c r="L46" s="72"/>
      <c r="M46" s="148"/>
      <c r="N46" s="149"/>
      <c r="R46" s="91" t="s">
        <v>68</v>
      </c>
      <c r="S46" s="117">
        <f>S43+S44</f>
        <v>0</v>
      </c>
      <c r="T46" s="117">
        <f>T43+T44</f>
        <v>0</v>
      </c>
      <c r="U46" s="91"/>
    </row>
    <row r="47" spans="1:21" x14ac:dyDescent="0.25">
      <c r="A47" s="39"/>
      <c r="B47" s="40" t="s">
        <v>32</v>
      </c>
      <c r="C47" s="15"/>
      <c r="D47" s="15"/>
      <c r="E47" s="73"/>
      <c r="F47" s="74"/>
      <c r="G47" s="73"/>
      <c r="H47" s="75"/>
      <c r="I47" s="73"/>
      <c r="J47" s="74"/>
      <c r="K47" s="73"/>
      <c r="L47" s="75"/>
      <c r="M47" s="148"/>
      <c r="N47" s="149"/>
      <c r="R47" s="105" t="s">
        <v>69</v>
      </c>
      <c r="S47" s="109">
        <v>66150</v>
      </c>
      <c r="T47" s="109">
        <v>66150</v>
      </c>
      <c r="U47" s="117">
        <v>96600</v>
      </c>
    </row>
    <row r="48" spans="1:21" ht="3.75" customHeight="1" x14ac:dyDescent="0.25">
      <c r="A48" s="25"/>
      <c r="B48" s="26"/>
      <c r="C48" s="26"/>
      <c r="D48" s="26"/>
      <c r="E48" s="71"/>
      <c r="F48" s="70"/>
      <c r="G48" s="71"/>
      <c r="H48" s="72"/>
      <c r="I48" s="71"/>
      <c r="J48" s="70"/>
      <c r="K48" s="71"/>
      <c r="L48" s="72"/>
      <c r="M48" s="148"/>
      <c r="N48" s="149"/>
      <c r="R48" s="91"/>
      <c r="S48" s="117"/>
      <c r="T48" s="117"/>
      <c r="U48" s="91"/>
    </row>
    <row r="49" spans="1:21" s="91" customFormat="1" ht="15" customHeight="1" x14ac:dyDescent="0.2">
      <c r="A49" s="25"/>
      <c r="B49" s="26" t="s">
        <v>33</v>
      </c>
      <c r="C49" s="26"/>
      <c r="D49" s="26"/>
      <c r="E49" s="153">
        <f>IF(E29=0,0,IF(E41/E29*38&gt;S52,(S52/38*E29+E42+E43)*M49,E45*M49))</f>
        <v>0</v>
      </c>
      <c r="F49" s="154" t="s">
        <v>27</v>
      </c>
      <c r="G49" s="153">
        <f>IF(E29=0,0,IF(G41/E29*38&gt;S52,(S52/38*E29+G42+G43)*M49,G45*M49))</f>
        <v>0</v>
      </c>
      <c r="H49" s="155" t="s">
        <v>27</v>
      </c>
      <c r="I49" s="153">
        <f>IF(E29=0,0,IF(I41/E29*38&gt;S52,(S52/38*E29+I42+I43)*M49,I45*M49))</f>
        <v>0</v>
      </c>
      <c r="J49" s="156" t="s">
        <v>27</v>
      </c>
      <c r="K49" s="153">
        <f>IF(E29=0,0,IF(K41/E29*38&gt;S52,(S52/38*E29+K42+K43)*M49,K45*M49))</f>
        <v>0</v>
      </c>
      <c r="L49" s="86" t="s">
        <v>27</v>
      </c>
      <c r="M49" s="133">
        <v>1.2999999999999999E-2</v>
      </c>
      <c r="N49" s="116"/>
      <c r="R49" s="91" t="s">
        <v>70</v>
      </c>
      <c r="S49" s="117">
        <f>S46-S47</f>
        <v>-66150</v>
      </c>
      <c r="T49" s="117">
        <f>T46-T47</f>
        <v>-66150</v>
      </c>
    </row>
    <row r="50" spans="1:21" s="91" customFormat="1" ht="15" customHeight="1" x14ac:dyDescent="0.2">
      <c r="A50" s="25"/>
      <c r="B50" s="26" t="s">
        <v>34</v>
      </c>
      <c r="C50" s="26"/>
      <c r="D50" s="26"/>
      <c r="E50" s="153">
        <f>IF(E29=0,0,IF(E41/E29*38&gt;U52,(U52/38*E29+E42+E43)*M50,E45*M50))</f>
        <v>0</v>
      </c>
      <c r="F50" s="154" t="s">
        <v>27</v>
      </c>
      <c r="G50" s="153">
        <f>IF(E29=0,0,IF(G41/E29*38&gt;U52,(U52/38*E29+G42+G43)*M50,G45*M50))</f>
        <v>0</v>
      </c>
      <c r="H50" s="155" t="s">
        <v>27</v>
      </c>
      <c r="I50" s="153">
        <f>IF(E29=0,0,IF(I41/E29*38&gt;U52,(U52/38*E29+I42+I43)*M50,I45*M50))</f>
        <v>0</v>
      </c>
      <c r="J50" s="156" t="s">
        <v>27</v>
      </c>
      <c r="K50" s="153">
        <f>IF(E29=0,0,IF(K41/E29*38&gt;T52,(T52/38*E29+K42+K43)*M50,K45*M50))</f>
        <v>0</v>
      </c>
      <c r="L50" s="86" t="s">
        <v>27</v>
      </c>
      <c r="M50" s="133">
        <v>9.2999999999999999E-2</v>
      </c>
      <c r="N50" s="116"/>
      <c r="R50" s="91" t="s">
        <v>71</v>
      </c>
      <c r="S50" s="117">
        <f>S44-S49</f>
        <v>66150</v>
      </c>
      <c r="T50" s="117">
        <f>T44-T49</f>
        <v>66150</v>
      </c>
    </row>
    <row r="51" spans="1:21" s="91" customFormat="1" ht="15" customHeight="1" x14ac:dyDescent="0.2">
      <c r="A51" s="25"/>
      <c r="B51" s="26" t="s">
        <v>35</v>
      </c>
      <c r="C51" s="26"/>
      <c r="D51" s="26"/>
      <c r="E51" s="153">
        <f>IF(E29=0,0,IF(E41/E29*38&gt;U52,(U52/38*E29+E42+E43)*M51,E45*M51))</f>
        <v>0</v>
      </c>
      <c r="F51" s="154" t="s">
        <v>27</v>
      </c>
      <c r="G51" s="153">
        <f>IF(E29=0,0,IF(G41/E29*38&gt;U52,(U52/38*E29+G42+G43)*M51,G45*M51))</f>
        <v>0</v>
      </c>
      <c r="H51" s="155" t="s">
        <v>27</v>
      </c>
      <c r="I51" s="153">
        <f>IF(E29=0,0,IF(I41/E29*38&gt;U52,(U52/38*E29+I42+I43)*M51,I45*M51))</f>
        <v>0</v>
      </c>
      <c r="J51" s="156" t="s">
        <v>27</v>
      </c>
      <c r="K51" s="153">
        <f>IF(E29=0,0,IF(K41/E29*38&gt;T52,(T52/38*E29+K42+K43)*M51,K45*M51))</f>
        <v>0</v>
      </c>
      <c r="L51" s="86" t="s">
        <v>27</v>
      </c>
      <c r="M51" s="133">
        <v>1.2999999999999999E-2</v>
      </c>
      <c r="N51" s="116"/>
      <c r="R51" s="91" t="s">
        <v>72</v>
      </c>
      <c r="S51" s="130">
        <f>M71-M49-M52-M53</f>
        <v>0.106</v>
      </c>
      <c r="T51" s="130">
        <f>M71-M49-M52-M53</f>
        <v>0.106</v>
      </c>
    </row>
    <row r="52" spans="1:21" s="91" customFormat="1" ht="15" customHeight="1" x14ac:dyDescent="0.2">
      <c r="A52" s="25"/>
      <c r="B52" s="26" t="s">
        <v>36</v>
      </c>
      <c r="C52" s="26"/>
      <c r="D52" s="26"/>
      <c r="E52" s="153">
        <f>IF(E29=0,0,IF(E41/E29*38&gt;S52,(S52/38*E29+E42+E43)*M52,E45*M52))</f>
        <v>0</v>
      </c>
      <c r="F52" s="154" t="s">
        <v>27</v>
      </c>
      <c r="G52" s="153">
        <f>IF(E29=0,0,IF(G41/E29*38&gt;S52,(S52/38*E29+G42+G43)*M52,G45*M52))</f>
        <v>0</v>
      </c>
      <c r="H52" s="155" t="s">
        <v>27</v>
      </c>
      <c r="I52" s="153">
        <f>IF(E29=0,0,IF(I41/E29*38&gt;S52,(S52/38*E29+I42+I43)*M52,I45*M52))</f>
        <v>0</v>
      </c>
      <c r="J52" s="156" t="s">
        <v>27</v>
      </c>
      <c r="K52" s="153">
        <f>IF(E29=0,0,IF(K41/E29*38&gt;S52,(S52/38*E29+K42+K43)*M52,K45*M52))</f>
        <v>0</v>
      </c>
      <c r="L52" s="86" t="s">
        <v>27</v>
      </c>
      <c r="M52" s="133">
        <v>7.2999999999999995E-2</v>
      </c>
      <c r="N52" s="116"/>
      <c r="R52" s="91" t="s">
        <v>73</v>
      </c>
      <c r="S52" s="117">
        <v>5512.5</v>
      </c>
      <c r="T52" s="117">
        <v>5512.5</v>
      </c>
      <c r="U52" s="117">
        <v>8050</v>
      </c>
    </row>
    <row r="53" spans="1:21" s="91" customFormat="1" ht="15" customHeight="1" x14ac:dyDescent="0.2">
      <c r="A53" s="25"/>
      <c r="B53" s="76" t="s">
        <v>37</v>
      </c>
      <c r="C53" s="26"/>
      <c r="D53" s="26"/>
      <c r="E53" s="153">
        <f>IF(E29=0,0,IF(E41/E29*38&gt;S52,(S52/38*E29+E42+E43)*M53,E45*M53))</f>
        <v>0</v>
      </c>
      <c r="F53" s="154" t="s">
        <v>27</v>
      </c>
      <c r="G53" s="153">
        <f>IF(E29=0,0,IF(G41/E29*38&gt;S52,(S52/38*E29+G42+G43)*M53,G45*M53))</f>
        <v>0</v>
      </c>
      <c r="H53" s="155" t="s">
        <v>27</v>
      </c>
      <c r="I53" s="153">
        <f>IF(E29=0,0,IF(I41/E29*38&gt;S52,(S52/38*E29+I42+I43)*M53,I45*M53))</f>
        <v>0</v>
      </c>
      <c r="J53" s="156" t="s">
        <v>27</v>
      </c>
      <c r="K53" s="153">
        <f>IF(E29=0,0,IF(K41/E29*38&gt;S52,(S52/38*E29+K42+K43)*M53,K45*M53))</f>
        <v>0</v>
      </c>
      <c r="L53" s="86" t="s">
        <v>27</v>
      </c>
      <c r="M53" s="133"/>
      <c r="N53" s="116"/>
    </row>
    <row r="54" spans="1:21" s="91" customFormat="1" ht="15" customHeight="1" x14ac:dyDescent="0.2">
      <c r="A54" s="25"/>
      <c r="B54" s="63"/>
      <c r="C54" s="63"/>
      <c r="D54" s="62" t="s">
        <v>30</v>
      </c>
      <c r="E54" s="77">
        <f>SUM(E49:E53)</f>
        <v>0</v>
      </c>
      <c r="F54" s="55" t="s">
        <v>27</v>
      </c>
      <c r="G54" s="77">
        <f>SUM(G49:G53)</f>
        <v>0</v>
      </c>
      <c r="H54" s="56" t="s">
        <v>27</v>
      </c>
      <c r="I54" s="77">
        <f>SUM(I49:I53)</f>
        <v>0</v>
      </c>
      <c r="J54" s="86" t="s">
        <v>27</v>
      </c>
      <c r="K54" s="77">
        <f>SUM(K49:K53)</f>
        <v>0</v>
      </c>
      <c r="L54" s="86" t="s">
        <v>27</v>
      </c>
      <c r="M54" s="76"/>
      <c r="N54" s="116"/>
      <c r="S54" s="117"/>
      <c r="T54" s="117"/>
    </row>
    <row r="55" spans="1:21" s="91" customFormat="1" ht="15" customHeight="1" x14ac:dyDescent="0.2">
      <c r="A55" s="25"/>
      <c r="B55" s="40" t="s">
        <v>38</v>
      </c>
      <c r="C55" s="63"/>
      <c r="D55" s="62"/>
      <c r="E55" s="78"/>
      <c r="F55" s="79"/>
      <c r="G55" s="78"/>
      <c r="H55" s="80"/>
      <c r="I55" s="78"/>
      <c r="J55" s="134"/>
      <c r="K55" s="78"/>
      <c r="L55" s="134"/>
      <c r="M55" s="76"/>
      <c r="N55" s="116"/>
      <c r="S55" s="117"/>
      <c r="T55" s="117"/>
    </row>
    <row r="56" spans="1:21" s="91" customFormat="1" ht="15" customHeight="1" x14ac:dyDescent="0.2">
      <c r="A56" s="25"/>
      <c r="B56" s="26" t="s">
        <v>39</v>
      </c>
      <c r="C56" s="26"/>
      <c r="D56" s="26"/>
      <c r="E56" s="153">
        <f>(E44-E43)*M56</f>
        <v>0</v>
      </c>
      <c r="F56" s="154" t="s">
        <v>27</v>
      </c>
      <c r="G56" s="153">
        <f>(G44-G43)*M56</f>
        <v>0</v>
      </c>
      <c r="H56" s="155" t="s">
        <v>27</v>
      </c>
      <c r="I56" s="153">
        <f>(I44-I43)*M56</f>
        <v>0</v>
      </c>
      <c r="J56" s="156" t="s">
        <v>27</v>
      </c>
      <c r="K56" s="153">
        <f>(K44-K43)*M56</f>
        <v>0</v>
      </c>
      <c r="L56" s="86" t="s">
        <v>27</v>
      </c>
      <c r="M56" s="133"/>
      <c r="N56" s="116"/>
      <c r="S56" s="117"/>
      <c r="T56" s="117"/>
    </row>
    <row r="57" spans="1:21" s="91" customFormat="1" ht="15" customHeight="1" x14ac:dyDescent="0.2">
      <c r="A57" s="25"/>
      <c r="B57" s="59"/>
      <c r="C57" s="59"/>
      <c r="D57" s="60"/>
      <c r="E57" s="153">
        <f>$E$45*M57</f>
        <v>0</v>
      </c>
      <c r="F57" s="154" t="s">
        <v>27</v>
      </c>
      <c r="G57" s="153">
        <f>$G$45*M57</f>
        <v>0</v>
      </c>
      <c r="H57" s="155" t="s">
        <v>27</v>
      </c>
      <c r="I57" s="153">
        <f>$I$45*M57</f>
        <v>0</v>
      </c>
      <c r="J57" s="156" t="s">
        <v>27</v>
      </c>
      <c r="K57" s="153">
        <f>$K$45*M57</f>
        <v>0</v>
      </c>
      <c r="L57" s="86" t="s">
        <v>27</v>
      </c>
      <c r="M57" s="133"/>
      <c r="N57" s="116"/>
      <c r="S57" s="117"/>
      <c r="T57" s="117"/>
    </row>
    <row r="58" spans="1:21" s="91" customFormat="1" ht="15" customHeight="1" x14ac:dyDescent="0.2">
      <c r="A58" s="25"/>
      <c r="B58" s="63"/>
      <c r="C58" s="63"/>
      <c r="D58" s="62" t="s">
        <v>30</v>
      </c>
      <c r="E58" s="77">
        <f>SUM(E56:E57)</f>
        <v>0</v>
      </c>
      <c r="F58" s="55" t="s">
        <v>27</v>
      </c>
      <c r="G58" s="77">
        <f>SUM(G56:G57)</f>
        <v>0</v>
      </c>
      <c r="H58" s="56" t="s">
        <v>27</v>
      </c>
      <c r="I58" s="77">
        <f>SUM(I56:I57)</f>
        <v>0</v>
      </c>
      <c r="J58" s="86" t="s">
        <v>27</v>
      </c>
      <c r="K58" s="77">
        <f>SUM(K56:K57)</f>
        <v>0</v>
      </c>
      <c r="L58" s="86" t="s">
        <v>27</v>
      </c>
      <c r="M58" s="76"/>
      <c r="N58" s="116"/>
      <c r="S58" s="117"/>
      <c r="T58" s="117"/>
    </row>
    <row r="59" spans="1:21" s="91" customFormat="1" ht="15" customHeight="1" x14ac:dyDescent="0.2">
      <c r="A59" s="25"/>
      <c r="B59" s="40" t="s">
        <v>40</v>
      </c>
      <c r="C59" s="63"/>
      <c r="D59" s="62"/>
      <c r="E59" s="78"/>
      <c r="F59" s="79"/>
      <c r="G59" s="78"/>
      <c r="H59" s="80"/>
      <c r="I59" s="78"/>
      <c r="J59" s="134"/>
      <c r="K59" s="78"/>
      <c r="L59" s="134"/>
      <c r="M59" s="76"/>
      <c r="N59" s="116"/>
      <c r="S59" s="117"/>
      <c r="T59" s="117"/>
    </row>
    <row r="60" spans="1:21" s="91" customFormat="1" ht="15" customHeight="1" x14ac:dyDescent="0.2">
      <c r="A60" s="25"/>
      <c r="B60" s="81" t="s">
        <v>41</v>
      </c>
      <c r="C60" s="26"/>
      <c r="D60" s="26"/>
      <c r="E60" s="153">
        <f>$E$45*M60</f>
        <v>0</v>
      </c>
      <c r="F60" s="154" t="s">
        <v>27</v>
      </c>
      <c r="G60" s="153">
        <f>$G$45*M60</f>
        <v>0</v>
      </c>
      <c r="H60" s="155" t="s">
        <v>27</v>
      </c>
      <c r="I60" s="153">
        <f>$I$45*M60</f>
        <v>0</v>
      </c>
      <c r="J60" s="156" t="s">
        <v>27</v>
      </c>
      <c r="K60" s="153">
        <f>$K$45*M60</f>
        <v>0</v>
      </c>
      <c r="L60" s="86" t="s">
        <v>27</v>
      </c>
      <c r="M60" s="133"/>
      <c r="N60" s="116"/>
      <c r="S60" s="117"/>
      <c r="T60" s="117"/>
    </row>
    <row r="61" spans="1:21" s="91" customFormat="1" ht="15" customHeight="1" x14ac:dyDescent="0.2">
      <c r="A61" s="25"/>
      <c r="B61" s="26" t="s">
        <v>42</v>
      </c>
      <c r="C61" s="26"/>
      <c r="D61" s="26"/>
      <c r="E61" s="153">
        <f>$E$45*M61</f>
        <v>0</v>
      </c>
      <c r="F61" s="154" t="s">
        <v>27</v>
      </c>
      <c r="G61" s="153">
        <f>$G$45*M61</f>
        <v>0</v>
      </c>
      <c r="H61" s="155" t="s">
        <v>27</v>
      </c>
      <c r="I61" s="153">
        <f>$I$45*M61</f>
        <v>0</v>
      </c>
      <c r="J61" s="156" t="s">
        <v>27</v>
      </c>
      <c r="K61" s="153">
        <f>$K$45*M61</f>
        <v>0</v>
      </c>
      <c r="L61" s="86" t="s">
        <v>27</v>
      </c>
      <c r="M61" s="133"/>
      <c r="N61" s="116"/>
      <c r="S61" s="117"/>
      <c r="T61" s="117"/>
    </row>
    <row r="62" spans="1:21" s="91" customFormat="1" ht="15" customHeight="1" x14ac:dyDescent="0.2">
      <c r="A62" s="25"/>
      <c r="B62" s="26" t="s">
        <v>43</v>
      </c>
      <c r="C62" s="26"/>
      <c r="D62" s="26"/>
      <c r="E62" s="153">
        <f>$E$45*M62</f>
        <v>0</v>
      </c>
      <c r="F62" s="154" t="s">
        <v>27</v>
      </c>
      <c r="G62" s="153">
        <f>$G$45*M62</f>
        <v>0</v>
      </c>
      <c r="H62" s="155" t="s">
        <v>27</v>
      </c>
      <c r="I62" s="153">
        <f>$I$45*M62</f>
        <v>0</v>
      </c>
      <c r="J62" s="156" t="s">
        <v>27</v>
      </c>
      <c r="K62" s="153">
        <f>$K$45*M62</f>
        <v>0</v>
      </c>
      <c r="L62" s="86" t="s">
        <v>27</v>
      </c>
      <c r="M62" s="133">
        <v>5.9999999999999995E-4</v>
      </c>
      <c r="N62" s="116"/>
      <c r="S62" s="117"/>
      <c r="T62" s="117"/>
    </row>
    <row r="63" spans="1:21" s="91" customFormat="1" ht="15" customHeight="1" x14ac:dyDescent="0.2">
      <c r="A63" s="25"/>
      <c r="B63" s="63"/>
      <c r="C63" s="63"/>
      <c r="D63" s="62" t="s">
        <v>30</v>
      </c>
      <c r="E63" s="77">
        <f>SUM(E60:E62)</f>
        <v>0</v>
      </c>
      <c r="F63" s="55" t="s">
        <v>27</v>
      </c>
      <c r="G63" s="77">
        <f>SUM(G60:G62)</f>
        <v>0</v>
      </c>
      <c r="H63" s="55" t="s">
        <v>27</v>
      </c>
      <c r="I63" s="77">
        <f>SUM(I60:I62)</f>
        <v>0</v>
      </c>
      <c r="J63" s="55" t="s">
        <v>27</v>
      </c>
      <c r="K63" s="77">
        <f>SUM(K60:K62)</f>
        <v>0</v>
      </c>
      <c r="L63" s="55" t="s">
        <v>27</v>
      </c>
      <c r="M63" s="76"/>
      <c r="N63" s="116"/>
      <c r="S63" s="117"/>
      <c r="T63" s="117"/>
    </row>
    <row r="64" spans="1:21" s="137" customFormat="1" ht="15" customHeight="1" x14ac:dyDescent="0.2">
      <c r="A64" s="61"/>
      <c r="B64" s="63" t="s">
        <v>44</v>
      </c>
      <c r="C64" s="63"/>
      <c r="D64" s="63"/>
      <c r="E64" s="64">
        <f>E44+E54+E58+E63</f>
        <v>0</v>
      </c>
      <c r="F64" s="65" t="s">
        <v>27</v>
      </c>
      <c r="G64" s="64">
        <f>G44+G54+G58+G63</f>
        <v>0</v>
      </c>
      <c r="H64" s="66" t="s">
        <v>27</v>
      </c>
      <c r="I64" s="64">
        <f>I44+I54+I58+I63</f>
        <v>0</v>
      </c>
      <c r="J64" s="65" t="s">
        <v>27</v>
      </c>
      <c r="K64" s="64">
        <f>K44+K54+K58+K63</f>
        <v>0</v>
      </c>
      <c r="L64" s="135" t="s">
        <v>27</v>
      </c>
      <c r="M64" s="63"/>
      <c r="N64" s="136"/>
      <c r="R64" s="91"/>
      <c r="S64" s="117"/>
      <c r="T64" s="117"/>
      <c r="U64" s="91"/>
    </row>
    <row r="65" spans="1:21" s="91" customFormat="1" ht="15" customHeight="1" x14ac:dyDescent="0.2">
      <c r="A65" s="25"/>
      <c r="B65" s="40" t="s">
        <v>45</v>
      </c>
      <c r="C65" s="26"/>
      <c r="D65" s="26"/>
      <c r="E65" s="78"/>
      <c r="F65" s="70"/>
      <c r="G65" s="82"/>
      <c r="H65" s="72"/>
      <c r="I65" s="82"/>
      <c r="J65" s="138"/>
      <c r="K65" s="82"/>
      <c r="L65" s="138"/>
      <c r="M65" s="26"/>
      <c r="N65" s="116"/>
      <c r="R65" s="137"/>
      <c r="S65" s="139"/>
      <c r="T65" s="139"/>
      <c r="U65" s="137"/>
    </row>
    <row r="66" spans="1:21" s="91" customFormat="1" ht="15" customHeight="1" x14ac:dyDescent="0.2">
      <c r="A66" s="25"/>
      <c r="B66" s="26" t="s">
        <v>46</v>
      </c>
      <c r="C66" s="26"/>
      <c r="D66" s="26"/>
      <c r="E66" s="83">
        <v>12</v>
      </c>
      <c r="F66" s="70"/>
      <c r="G66" s="83"/>
      <c r="H66" s="72"/>
      <c r="I66" s="83"/>
      <c r="J66" s="140"/>
      <c r="K66" s="83"/>
      <c r="L66" s="140"/>
      <c r="M66" s="26"/>
      <c r="N66" s="116"/>
      <c r="S66" s="117"/>
      <c r="T66" s="117"/>
    </row>
    <row r="67" spans="1:21" s="91" customFormat="1" ht="15" customHeight="1" x14ac:dyDescent="0.2">
      <c r="A67" s="25"/>
      <c r="B67" s="26" t="s">
        <v>47</v>
      </c>
      <c r="C67" s="26"/>
      <c r="D67" s="26"/>
      <c r="E67" s="64">
        <f>E64*E66</f>
        <v>0</v>
      </c>
      <c r="F67" s="84" t="s">
        <v>27</v>
      </c>
      <c r="G67" s="64">
        <f>G64*G66</f>
        <v>0</v>
      </c>
      <c r="H67" s="84" t="s">
        <v>27</v>
      </c>
      <c r="I67" s="64">
        <f>I64*I66</f>
        <v>0</v>
      </c>
      <c r="J67" s="84" t="s">
        <v>27</v>
      </c>
      <c r="K67" s="64">
        <f>K64*K66</f>
        <v>0</v>
      </c>
      <c r="L67" s="84" t="s">
        <v>27</v>
      </c>
      <c r="M67" s="26"/>
      <c r="N67" s="116"/>
      <c r="S67" s="117"/>
      <c r="T67" s="117"/>
    </row>
    <row r="68" spans="1:21" s="91" customFormat="1" ht="5.25" customHeight="1" x14ac:dyDescent="0.2">
      <c r="A68" s="25"/>
      <c r="B68" s="26"/>
      <c r="C68" s="26"/>
      <c r="D68" s="26"/>
      <c r="E68" s="85"/>
      <c r="F68" s="35"/>
      <c r="G68" s="26"/>
      <c r="H68" s="26"/>
      <c r="I68" s="26"/>
      <c r="J68" s="26"/>
      <c r="K68" s="26"/>
      <c r="L68" s="26"/>
      <c r="M68" s="26"/>
      <c r="N68" s="116"/>
      <c r="S68" s="117"/>
      <c r="T68" s="117"/>
    </row>
    <row r="69" spans="1:21" s="137" customFormat="1" ht="12.75" customHeight="1" x14ac:dyDescent="0.2">
      <c r="A69" s="61"/>
      <c r="B69" s="63" t="s">
        <v>48</v>
      </c>
      <c r="C69" s="63"/>
      <c r="D69" s="63"/>
      <c r="E69" s="64">
        <f>E67+G67+I67+K67</f>
        <v>0</v>
      </c>
      <c r="F69" s="86" t="s">
        <v>27</v>
      </c>
      <c r="G69" s="63"/>
      <c r="H69" s="63"/>
      <c r="I69" s="63"/>
      <c r="J69" s="63"/>
      <c r="K69" s="63"/>
      <c r="L69" s="63"/>
      <c r="M69" s="84" t="s">
        <v>74</v>
      </c>
      <c r="N69" s="136"/>
      <c r="R69" s="91"/>
      <c r="S69" s="117"/>
      <c r="T69" s="117"/>
      <c r="U69" s="91"/>
    </row>
    <row r="70" spans="1:21" s="137" customFormat="1" ht="12.75" customHeight="1" x14ac:dyDescent="0.2">
      <c r="A70" s="61"/>
      <c r="B70" s="87" t="s">
        <v>49</v>
      </c>
      <c r="C70" s="87"/>
      <c r="D70" s="88"/>
      <c r="E70" s="54"/>
      <c r="F70" s="86" t="s">
        <v>27</v>
      </c>
      <c r="G70" s="63"/>
      <c r="H70" s="63"/>
      <c r="I70" s="63"/>
      <c r="J70" s="63"/>
      <c r="K70" s="63"/>
      <c r="L70" s="63"/>
      <c r="M70" s="133"/>
      <c r="N70" s="136"/>
      <c r="S70" s="139"/>
      <c r="T70" s="139"/>
    </row>
    <row r="71" spans="1:21" s="137" customFormat="1" ht="12.75" customHeight="1" x14ac:dyDescent="0.2">
      <c r="A71" s="61"/>
      <c r="B71" s="87" t="s">
        <v>50</v>
      </c>
      <c r="C71" s="87"/>
      <c r="D71" s="88"/>
      <c r="E71" s="77">
        <f>IF(T43&gt;T47,S44*S51,IF(T43+T44&gt;T47,T50*M71+T49*S51,S44*M71))</f>
        <v>0</v>
      </c>
      <c r="F71" s="86" t="s">
        <v>27</v>
      </c>
      <c r="G71" s="63"/>
      <c r="H71" s="63"/>
      <c r="I71" s="63"/>
      <c r="J71" s="63"/>
      <c r="K71" s="63"/>
      <c r="L71" s="63"/>
      <c r="M71" s="141">
        <f>SUM(M49:M53)</f>
        <v>0.192</v>
      </c>
      <c r="N71" s="136"/>
      <c r="S71" s="139"/>
      <c r="T71" s="139"/>
    </row>
    <row r="72" spans="1:21" s="91" customFormat="1" ht="12.75" customHeight="1" x14ac:dyDescent="0.2">
      <c r="A72" s="25"/>
      <c r="B72" s="87" t="s">
        <v>51</v>
      </c>
      <c r="C72" s="87"/>
      <c r="D72" s="88"/>
      <c r="E72" s="77">
        <f>$E$70*M72</f>
        <v>0</v>
      </c>
      <c r="F72" s="86" t="s">
        <v>27</v>
      </c>
      <c r="G72" s="89"/>
      <c r="H72" s="26"/>
      <c r="I72" s="26"/>
      <c r="J72" s="26"/>
      <c r="K72" s="26"/>
      <c r="L72" s="26"/>
      <c r="M72" s="141">
        <f>SUM(M56:M57)</f>
        <v>0</v>
      </c>
      <c r="N72" s="116"/>
      <c r="R72" s="137"/>
      <c r="S72" s="139"/>
      <c r="T72" s="139"/>
      <c r="U72" s="137"/>
    </row>
    <row r="73" spans="1:21" s="91" customFormat="1" ht="12.75" customHeight="1" x14ac:dyDescent="0.2">
      <c r="A73" s="25"/>
      <c r="B73" s="87" t="s">
        <v>52</v>
      </c>
      <c r="C73" s="87"/>
      <c r="D73" s="88"/>
      <c r="E73" s="77">
        <f>$E$70*M73</f>
        <v>0</v>
      </c>
      <c r="F73" s="86" t="s">
        <v>27</v>
      </c>
      <c r="G73" s="26"/>
      <c r="H73" s="26"/>
      <c r="I73" s="26"/>
      <c r="J73" s="26"/>
      <c r="K73" s="26"/>
      <c r="L73" s="26"/>
      <c r="M73" s="141">
        <f>M60+M62</f>
        <v>5.9999999999999995E-4</v>
      </c>
      <c r="N73" s="116"/>
      <c r="S73" s="117"/>
      <c r="T73" s="117"/>
    </row>
    <row r="74" spans="1:21" s="91" customFormat="1" ht="12.75" hidden="1" customHeight="1" x14ac:dyDescent="0.2">
      <c r="A74" s="25"/>
      <c r="B74" s="87"/>
      <c r="C74" s="87"/>
      <c r="D74" s="88"/>
      <c r="E74" s="90">
        <f>$E$70*M74</f>
        <v>0</v>
      </c>
      <c r="F74" s="86" t="s">
        <v>27</v>
      </c>
      <c r="G74" s="26"/>
      <c r="H74" s="26"/>
      <c r="I74" s="26"/>
      <c r="J74" s="26"/>
      <c r="K74" s="26"/>
      <c r="L74" s="26"/>
      <c r="M74" s="142"/>
      <c r="N74" s="116"/>
      <c r="S74" s="117"/>
      <c r="T74" s="117"/>
    </row>
    <row r="75" spans="1:21" s="91" customFormat="1" ht="12.75" hidden="1" customHeight="1" x14ac:dyDescent="0.2">
      <c r="A75" s="25"/>
      <c r="B75" s="87"/>
      <c r="C75" s="87"/>
      <c r="D75" s="88"/>
      <c r="E75" s="90">
        <f>$E$70*M75</f>
        <v>0</v>
      </c>
      <c r="F75" s="86" t="s">
        <v>27</v>
      </c>
      <c r="G75" s="26"/>
      <c r="H75" s="26"/>
      <c r="I75" s="26"/>
      <c r="J75" s="26"/>
      <c r="K75" s="26"/>
      <c r="L75" s="26"/>
      <c r="M75" s="142"/>
      <c r="N75" s="116"/>
      <c r="S75" s="117"/>
      <c r="T75" s="117"/>
    </row>
    <row r="76" spans="1:21" s="91" customFormat="1" ht="12.75" customHeight="1" x14ac:dyDescent="0.2">
      <c r="A76" s="25"/>
      <c r="B76" s="87" t="s">
        <v>53</v>
      </c>
      <c r="C76" s="87"/>
      <c r="D76" s="88"/>
      <c r="E76" s="77">
        <f>(E45*E66+G45*G66+I45*I66+K45*K66+E70)*H76*J76/1000</f>
        <v>0</v>
      </c>
      <c r="F76" s="86" t="s">
        <v>27</v>
      </c>
      <c r="G76" s="26" t="s">
        <v>54</v>
      </c>
      <c r="H76" s="92"/>
      <c r="I76" s="26" t="s">
        <v>55</v>
      </c>
      <c r="J76" s="92"/>
      <c r="K76" s="26"/>
      <c r="L76" s="26"/>
      <c r="M76" s="143"/>
      <c r="N76" s="116"/>
      <c r="S76" s="117"/>
      <c r="T76" s="117"/>
    </row>
    <row r="77" spans="1:21" s="91" customFormat="1" ht="12.75" customHeight="1" x14ac:dyDescent="0.2">
      <c r="A77" s="25"/>
      <c r="B77" s="57" t="s">
        <v>56</v>
      </c>
      <c r="C77" s="57"/>
      <c r="D77" s="58"/>
      <c r="E77" s="77">
        <f>(E45*E66+G45*G66+I45*I66+K45*K66+E70)*J77/1000</f>
        <v>0</v>
      </c>
      <c r="F77" s="86" t="s">
        <v>27</v>
      </c>
      <c r="G77" s="26"/>
      <c r="H77" s="26"/>
      <c r="I77" s="26" t="s">
        <v>55</v>
      </c>
      <c r="J77" s="92"/>
      <c r="K77" s="26"/>
      <c r="L77" s="26"/>
      <c r="M77" s="143"/>
      <c r="N77" s="116"/>
      <c r="S77" s="117"/>
      <c r="T77" s="117"/>
    </row>
    <row r="78" spans="1:21" s="91" customFormat="1" ht="12.75" customHeight="1" x14ac:dyDescent="0.2">
      <c r="A78" s="25"/>
      <c r="B78" s="59"/>
      <c r="C78" s="59"/>
      <c r="D78" s="60"/>
      <c r="E78" s="54"/>
      <c r="F78" s="86" t="s">
        <v>27</v>
      </c>
      <c r="G78" s="26"/>
      <c r="H78" s="26"/>
      <c r="I78" s="26"/>
      <c r="J78" s="144"/>
      <c r="K78" s="26"/>
      <c r="L78" s="26"/>
      <c r="M78" s="143"/>
      <c r="N78" s="116"/>
      <c r="S78" s="117"/>
      <c r="T78" s="117"/>
    </row>
    <row r="79" spans="1:21" s="26" customFormat="1" ht="5.25" customHeight="1" thickBot="1" x14ac:dyDescent="0.25">
      <c r="A79" s="25"/>
      <c r="E79" s="85"/>
      <c r="F79" s="35"/>
      <c r="N79" s="116"/>
      <c r="R79" s="91"/>
      <c r="S79" s="117"/>
      <c r="T79" s="117"/>
      <c r="U79" s="91"/>
    </row>
    <row r="80" spans="1:21" s="91" customFormat="1" ht="12.75" customHeight="1" thickBot="1" x14ac:dyDescent="0.25">
      <c r="A80" s="25"/>
      <c r="B80" s="34" t="s">
        <v>57</v>
      </c>
      <c r="C80" s="26"/>
      <c r="D80" s="26"/>
      <c r="E80" s="93">
        <f>SUM(E69:E78)</f>
        <v>0</v>
      </c>
      <c r="F80" s="94" t="s">
        <v>27</v>
      </c>
      <c r="G80" s="95" t="s">
        <v>58</v>
      </c>
      <c r="H80" s="95" t="s">
        <v>59</v>
      </c>
      <c r="I80" s="96">
        <f>E44*E66+G44*G66+I44*I66+K44*K66+E70+E78</f>
        <v>0</v>
      </c>
      <c r="J80" s="145" t="s">
        <v>75</v>
      </c>
      <c r="K80" s="96">
        <f>(E54+E58+E63)*E66+(G54+G58+G63)*G66+(I54+I58+I63)*I66+(K54+K58+K63)*K66+E71+E72+E73</f>
        <v>0</v>
      </c>
      <c r="L80" s="146" t="s">
        <v>76</v>
      </c>
      <c r="M80" s="96">
        <f>E76+E77</f>
        <v>0</v>
      </c>
      <c r="N80" s="116"/>
      <c r="R80" s="26"/>
      <c r="S80" s="85"/>
      <c r="T80" s="85"/>
      <c r="U80" s="26"/>
    </row>
    <row r="81" spans="1:20" s="91" customFormat="1" ht="4.5" customHeight="1" thickBot="1" x14ac:dyDescent="0.25">
      <c r="A81" s="97"/>
      <c r="B81" s="98"/>
      <c r="C81" s="98"/>
      <c r="D81" s="98"/>
      <c r="E81" s="98"/>
      <c r="F81" s="99"/>
      <c r="G81" s="98"/>
      <c r="H81" s="98"/>
      <c r="I81" s="98"/>
      <c r="J81" s="98"/>
      <c r="K81" s="98"/>
      <c r="L81" s="98"/>
      <c r="M81" s="98"/>
      <c r="N81" s="147"/>
      <c r="S81" s="117"/>
      <c r="T81" s="117"/>
    </row>
    <row r="82" spans="1:20" x14ac:dyDescent="0.25">
      <c r="A82" s="91"/>
      <c r="B82" s="91"/>
      <c r="C82" s="91"/>
      <c r="D82" s="91"/>
      <c r="E82" s="91"/>
      <c r="F82" s="100"/>
      <c r="G82" s="91"/>
      <c r="H82" s="91"/>
      <c r="I82" s="91"/>
    </row>
    <row r="83" spans="1:20" x14ac:dyDescent="0.25">
      <c r="A83" s="91"/>
      <c r="B83" s="91"/>
      <c r="C83" s="91"/>
      <c r="D83" s="91"/>
      <c r="E83" s="91"/>
      <c r="F83" s="100"/>
      <c r="G83" s="91"/>
      <c r="H83" s="91"/>
      <c r="I83" s="91"/>
    </row>
    <row r="84" spans="1:20" x14ac:dyDescent="0.25">
      <c r="A84" s="91"/>
      <c r="B84" s="91"/>
      <c r="C84" s="91"/>
      <c r="D84" s="91"/>
      <c r="E84" s="91"/>
      <c r="F84" s="100"/>
      <c r="G84" s="91"/>
      <c r="H84" s="91"/>
      <c r="I84" s="91"/>
    </row>
    <row r="85" spans="1:20" x14ac:dyDescent="0.25">
      <c r="A85" s="91"/>
      <c r="B85" s="91"/>
      <c r="C85" s="91"/>
      <c r="D85" s="91"/>
      <c r="E85" s="91"/>
      <c r="F85" s="100"/>
      <c r="G85" s="91"/>
      <c r="H85" s="91"/>
      <c r="I85" s="91"/>
    </row>
    <row r="86" spans="1:20" x14ac:dyDescent="0.25">
      <c r="A86" s="91"/>
      <c r="B86" s="91"/>
      <c r="C86" s="91"/>
      <c r="D86" s="91"/>
      <c r="E86" s="91"/>
      <c r="F86" s="100"/>
      <c r="G86" s="91"/>
      <c r="H86" s="91"/>
      <c r="I86" s="91"/>
    </row>
    <row r="87" spans="1:20" x14ac:dyDescent="0.25">
      <c r="A87" s="91"/>
      <c r="B87" s="91"/>
      <c r="C87" s="91"/>
      <c r="D87" s="91"/>
      <c r="E87" s="91"/>
      <c r="F87" s="100"/>
      <c r="G87" s="91"/>
      <c r="H87" s="91"/>
      <c r="I87" s="91"/>
    </row>
  </sheetData>
  <sheetProtection password="93DE" sheet="1" objects="1" scenarios="1"/>
  <mergeCells count="26">
    <mergeCell ref="B78:D78"/>
    <mergeCell ref="B72:D72"/>
    <mergeCell ref="B73:D73"/>
    <mergeCell ref="B74:D74"/>
    <mergeCell ref="B75:D75"/>
    <mergeCell ref="B76:D76"/>
    <mergeCell ref="B77:D77"/>
    <mergeCell ref="B42:D42"/>
    <mergeCell ref="S42:T42"/>
    <mergeCell ref="B43:D43"/>
    <mergeCell ref="B57:D57"/>
    <mergeCell ref="B70:D70"/>
    <mergeCell ref="B71:D71"/>
    <mergeCell ref="I16:J16"/>
    <mergeCell ref="E18:M18"/>
    <mergeCell ref="L23:M23"/>
    <mergeCell ref="M34:M36"/>
    <mergeCell ref="S39:S41"/>
    <mergeCell ref="T39:T41"/>
    <mergeCell ref="A3:B3"/>
    <mergeCell ref="C3:F3"/>
    <mergeCell ref="H3:M3"/>
    <mergeCell ref="D5:M5"/>
    <mergeCell ref="D7:M7"/>
    <mergeCell ref="E12:G12"/>
    <mergeCell ref="I12:J12"/>
  </mergeCells>
  <pageMargins left="0.7" right="0.7" top="0.78740157499999996" bottom="0.78740157499999996" header="0.3" footer="0.3"/>
  <drawing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DD67DD-86FF-483B-BF53-626573C0289D}">
  <dimension ref="A1:X87"/>
  <sheetViews>
    <sheetView workbookViewId="0">
      <selection activeCell="C3" sqref="C3:F3"/>
    </sheetView>
  </sheetViews>
  <sheetFormatPr baseColWidth="10" defaultRowHeight="15" x14ac:dyDescent="0.25"/>
  <cols>
    <col min="1" max="1" width="2.28515625" style="18" customWidth="1"/>
    <col min="2" max="2" width="3.7109375" style="18" customWidth="1"/>
    <col min="3" max="3" width="9.140625" style="18" customWidth="1"/>
    <col min="4" max="4" width="18.7109375" style="18" customWidth="1"/>
    <col min="5" max="5" width="10.7109375" style="18" customWidth="1"/>
    <col min="6" max="6" width="4.28515625" style="19" customWidth="1"/>
    <col min="7" max="7" width="10.7109375" style="18" customWidth="1"/>
    <col min="8" max="8" width="5.140625" style="18" customWidth="1"/>
    <col min="9" max="9" width="10.140625" style="18" customWidth="1"/>
    <col min="10" max="10" width="5.140625" customWidth="1"/>
    <col min="12" max="12" width="5.140625" customWidth="1"/>
    <col min="14" max="14" width="1.42578125" customWidth="1"/>
    <col min="15" max="15" width="6" customWidth="1"/>
    <col min="17" max="21" width="0" hidden="1" customWidth="1"/>
  </cols>
  <sheetData>
    <row r="1" spans="1:24" s="18" customFormat="1" ht="12.75" x14ac:dyDescent="0.2">
      <c r="A1" s="1"/>
      <c r="B1" s="2" t="s">
        <v>0</v>
      </c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101"/>
      <c r="S1" s="102"/>
      <c r="T1" s="102"/>
    </row>
    <row r="2" spans="1:24" s="18" customFormat="1" ht="12.75" x14ac:dyDescent="0.2">
      <c r="A2" s="4"/>
      <c r="B2" s="5" t="s">
        <v>1</v>
      </c>
      <c r="C2" s="5"/>
      <c r="D2" s="5"/>
      <c r="E2" s="6"/>
      <c r="F2" s="6"/>
      <c r="G2" s="6"/>
      <c r="H2" s="6"/>
      <c r="I2" s="6"/>
      <c r="J2" s="6"/>
      <c r="K2" s="6"/>
      <c r="L2" s="6"/>
      <c r="M2" s="6"/>
      <c r="N2" s="103"/>
      <c r="S2" s="102"/>
      <c r="T2" s="102"/>
    </row>
    <row r="3" spans="1:24" s="105" customFormat="1" ht="18" customHeight="1" x14ac:dyDescent="0.2">
      <c r="A3" s="7" t="s">
        <v>2</v>
      </c>
      <c r="B3" s="8"/>
      <c r="C3" s="9"/>
      <c r="D3" s="10"/>
      <c r="E3" s="10"/>
      <c r="F3" s="11"/>
      <c r="G3" s="12" t="s">
        <v>3</v>
      </c>
      <c r="H3" s="9"/>
      <c r="I3" s="10"/>
      <c r="J3" s="10"/>
      <c r="K3" s="10"/>
      <c r="L3" s="10"/>
      <c r="M3" s="11"/>
      <c r="N3" s="104"/>
      <c r="P3" s="106" t="s">
        <v>60</v>
      </c>
      <c r="Q3" s="106"/>
      <c r="R3" s="106"/>
      <c r="S3" s="107"/>
      <c r="T3" s="107"/>
      <c r="U3" s="106"/>
      <c r="V3" s="106"/>
      <c r="W3" s="106"/>
      <c r="X3" s="106"/>
    </row>
    <row r="4" spans="1:24" s="105" customFormat="1" ht="5.25" customHeight="1" x14ac:dyDescent="0.2">
      <c r="A4" s="13"/>
      <c r="B4" s="14"/>
      <c r="C4" s="15"/>
      <c r="D4" s="15"/>
      <c r="E4" s="12"/>
      <c r="F4" s="14"/>
      <c r="G4" s="14"/>
      <c r="H4" s="12"/>
      <c r="I4" s="12"/>
      <c r="J4" s="108"/>
      <c r="K4" s="12"/>
      <c r="L4" s="108"/>
      <c r="M4" s="108"/>
      <c r="N4" s="104"/>
      <c r="S4" s="109"/>
      <c r="T4" s="109"/>
    </row>
    <row r="5" spans="1:24" s="105" customFormat="1" ht="18" customHeight="1" x14ac:dyDescent="0.2">
      <c r="A5" s="13" t="s">
        <v>4</v>
      </c>
      <c r="B5" s="14"/>
      <c r="C5" s="15"/>
      <c r="D5" s="9"/>
      <c r="E5" s="10"/>
      <c r="F5" s="10"/>
      <c r="G5" s="10"/>
      <c r="H5" s="10"/>
      <c r="I5" s="10"/>
      <c r="J5" s="10"/>
      <c r="K5" s="10"/>
      <c r="L5" s="10"/>
      <c r="M5" s="11"/>
      <c r="N5" s="104"/>
      <c r="S5" s="109"/>
      <c r="T5" s="109"/>
    </row>
    <row r="6" spans="1:24" s="105" customFormat="1" ht="5.25" customHeight="1" x14ac:dyDescent="0.2">
      <c r="A6" s="13"/>
      <c r="B6" s="14"/>
      <c r="C6" s="15"/>
      <c r="D6" s="15"/>
      <c r="E6" s="12"/>
      <c r="F6" s="14"/>
      <c r="G6" s="14"/>
      <c r="H6" s="12"/>
      <c r="I6" s="12"/>
      <c r="J6" s="108"/>
      <c r="K6" s="12"/>
      <c r="L6" s="108"/>
      <c r="M6" s="108"/>
      <c r="N6" s="104"/>
      <c r="S6" s="109"/>
      <c r="T6" s="109"/>
    </row>
    <row r="7" spans="1:24" s="105" customFormat="1" ht="18" customHeight="1" x14ac:dyDescent="0.2">
      <c r="A7" s="13" t="s">
        <v>5</v>
      </c>
      <c r="B7" s="14"/>
      <c r="C7" s="15"/>
      <c r="D7" s="9"/>
      <c r="E7" s="10"/>
      <c r="F7" s="10"/>
      <c r="G7" s="10"/>
      <c r="H7" s="10"/>
      <c r="I7" s="10"/>
      <c r="J7" s="10"/>
      <c r="K7" s="10"/>
      <c r="L7" s="10"/>
      <c r="M7" s="11"/>
      <c r="N7" s="104"/>
      <c r="P7" s="110" t="s">
        <v>61</v>
      </c>
      <c r="S7" s="109"/>
      <c r="T7" s="109"/>
      <c r="V7" s="110"/>
      <c r="W7" s="110"/>
      <c r="X7" s="110"/>
    </row>
    <row r="8" spans="1:24" s="105" customFormat="1" ht="5.25" customHeight="1" thickBot="1" x14ac:dyDescent="0.25">
      <c r="A8" s="16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11"/>
      <c r="S8" s="109"/>
      <c r="T8" s="109"/>
    </row>
    <row r="9" spans="1:24" s="18" customFormat="1" ht="13.5" thickBot="1" x14ac:dyDescent="0.25">
      <c r="F9" s="19"/>
      <c r="S9" s="102"/>
      <c r="T9" s="102"/>
    </row>
    <row r="10" spans="1:24" s="32" customFormat="1" ht="12.75" x14ac:dyDescent="0.2">
      <c r="A10" s="1"/>
      <c r="B10" s="20" t="s">
        <v>6</v>
      </c>
      <c r="C10" s="2"/>
      <c r="D10" s="3"/>
      <c r="E10" s="3"/>
      <c r="F10" s="21"/>
      <c r="G10" s="3"/>
      <c r="H10" s="3"/>
      <c r="I10" s="3"/>
      <c r="J10" s="3"/>
      <c r="K10" s="3"/>
      <c r="L10" s="3"/>
      <c r="M10" s="3"/>
      <c r="N10" s="101"/>
      <c r="P10" s="150" t="s">
        <v>61</v>
      </c>
      <c r="Q10" s="151"/>
      <c r="R10" s="151"/>
      <c r="S10" s="152"/>
      <c r="T10" s="152"/>
      <c r="U10" s="151"/>
      <c r="V10" s="151"/>
      <c r="W10" s="151"/>
      <c r="X10" s="151"/>
    </row>
    <row r="11" spans="1:24" s="18" customFormat="1" ht="12.75" x14ac:dyDescent="0.2">
      <c r="A11" s="4"/>
      <c r="B11" s="22" t="s">
        <v>7</v>
      </c>
      <c r="C11" s="5"/>
      <c r="D11" s="6"/>
      <c r="E11" s="6"/>
      <c r="F11" s="23"/>
      <c r="G11" s="6"/>
      <c r="H11" s="6"/>
      <c r="I11" s="24"/>
      <c r="J11" s="112"/>
      <c r="K11" s="24"/>
      <c r="L11" s="112"/>
      <c r="M11" s="112"/>
      <c r="N11" s="103"/>
      <c r="S11" s="102"/>
      <c r="T11" s="102"/>
    </row>
    <row r="12" spans="1:24" s="91" customFormat="1" ht="13.5" customHeight="1" x14ac:dyDescent="0.2">
      <c r="A12" s="25"/>
      <c r="B12" s="26"/>
      <c r="C12" s="26"/>
      <c r="D12" s="26"/>
      <c r="E12" s="27" t="s">
        <v>8</v>
      </c>
      <c r="F12" s="27"/>
      <c r="G12" s="27"/>
      <c r="H12" s="26"/>
      <c r="I12" s="113"/>
      <c r="J12" s="113"/>
      <c r="K12" s="114"/>
      <c r="L12" s="115"/>
      <c r="M12" s="115"/>
      <c r="N12" s="116"/>
      <c r="S12" s="117"/>
      <c r="T12" s="117"/>
    </row>
    <row r="13" spans="1:24" s="18" customFormat="1" ht="3.75" customHeight="1" x14ac:dyDescent="0.2">
      <c r="A13" s="28"/>
      <c r="B13" s="29"/>
      <c r="C13" s="29"/>
      <c r="D13" s="29"/>
      <c r="E13" s="29"/>
      <c r="F13" s="30"/>
      <c r="G13" s="29"/>
      <c r="H13" s="29"/>
      <c r="I13" s="29"/>
      <c r="J13" s="29"/>
      <c r="K13" s="29"/>
      <c r="L13" s="29"/>
      <c r="M13" s="29"/>
      <c r="N13" s="118"/>
      <c r="S13" s="102"/>
      <c r="T13" s="102"/>
    </row>
    <row r="14" spans="1:24" s="18" customFormat="1" ht="3.75" customHeight="1" x14ac:dyDescent="0.2">
      <c r="A14" s="31"/>
      <c r="B14" s="32"/>
      <c r="C14" s="32"/>
      <c r="D14" s="32"/>
      <c r="E14" s="32"/>
      <c r="F14" s="33"/>
      <c r="G14" s="32"/>
      <c r="H14" s="32"/>
      <c r="I14" s="32"/>
      <c r="J14" s="32"/>
      <c r="K14" s="32"/>
      <c r="L14" s="32"/>
      <c r="M14" s="32"/>
      <c r="N14" s="119"/>
      <c r="S14" s="102"/>
      <c r="T14" s="102"/>
    </row>
    <row r="15" spans="1:24" s="18" customFormat="1" ht="12.75" x14ac:dyDescent="0.2">
      <c r="A15" s="31"/>
      <c r="B15" s="34" t="s">
        <v>9</v>
      </c>
      <c r="C15" s="32"/>
      <c r="D15" s="32"/>
      <c r="E15" s="32"/>
      <c r="F15" s="33"/>
      <c r="G15" s="32"/>
      <c r="H15" s="32"/>
      <c r="I15" s="32"/>
      <c r="J15" s="32"/>
      <c r="K15" s="32"/>
      <c r="L15" s="32"/>
      <c r="M15" s="32"/>
      <c r="N15" s="119"/>
      <c r="S15" s="102"/>
      <c r="T15" s="102"/>
    </row>
    <row r="16" spans="1:24" s="18" customFormat="1" ht="15" customHeight="1" x14ac:dyDescent="0.2">
      <c r="A16" s="31"/>
      <c r="B16" s="26" t="s">
        <v>10</v>
      </c>
      <c r="C16" s="32"/>
      <c r="D16" s="32"/>
      <c r="E16" s="32"/>
      <c r="F16" s="33"/>
      <c r="G16" s="32"/>
      <c r="H16" s="26"/>
      <c r="I16" s="113"/>
      <c r="J16" s="113"/>
      <c r="K16" s="114"/>
      <c r="L16" s="115"/>
      <c r="M16" s="115"/>
      <c r="N16" s="119"/>
      <c r="S16" s="102"/>
      <c r="T16" s="102"/>
    </row>
    <row r="17" spans="1:20" s="91" customFormat="1" ht="6" customHeight="1" x14ac:dyDescent="0.2">
      <c r="A17" s="25"/>
      <c r="B17" s="26"/>
      <c r="C17" s="26"/>
      <c r="D17" s="26"/>
      <c r="E17" s="26"/>
      <c r="F17" s="35"/>
      <c r="G17" s="26"/>
      <c r="H17" s="26"/>
      <c r="I17" s="26"/>
      <c r="J17" s="26"/>
      <c r="K17" s="26"/>
      <c r="L17" s="26"/>
      <c r="M17" s="26"/>
      <c r="N17" s="116"/>
      <c r="S17" s="117"/>
      <c r="T17" s="117"/>
    </row>
    <row r="18" spans="1:20" s="18" customFormat="1" ht="15" customHeight="1" x14ac:dyDescent="0.2">
      <c r="A18" s="31"/>
      <c r="B18" s="26" t="s">
        <v>11</v>
      </c>
      <c r="C18" s="32"/>
      <c r="D18" s="32"/>
      <c r="E18" s="120"/>
      <c r="F18" s="120"/>
      <c r="G18" s="120"/>
      <c r="H18" s="120"/>
      <c r="I18" s="120"/>
      <c r="J18" s="120"/>
      <c r="K18" s="120"/>
      <c r="L18" s="120"/>
      <c r="M18" s="120"/>
      <c r="N18" s="119"/>
      <c r="S18" s="102"/>
      <c r="T18" s="102"/>
    </row>
    <row r="19" spans="1:20" s="18" customFormat="1" ht="3.75" customHeight="1" x14ac:dyDescent="0.2">
      <c r="A19" s="28"/>
      <c r="B19" s="29"/>
      <c r="C19" s="29"/>
      <c r="D19" s="29"/>
      <c r="E19" s="29"/>
      <c r="F19" s="30"/>
      <c r="G19" s="29"/>
      <c r="H19" s="29"/>
      <c r="I19" s="29"/>
      <c r="J19" s="29"/>
      <c r="K19" s="29"/>
      <c r="L19" s="29"/>
      <c r="M19" s="29"/>
      <c r="N19" s="118"/>
      <c r="S19" s="102"/>
      <c r="T19" s="102"/>
    </row>
    <row r="20" spans="1:20" s="18" customFormat="1" ht="12.75" x14ac:dyDescent="0.2">
      <c r="A20" s="31"/>
      <c r="B20" s="34" t="s">
        <v>12</v>
      </c>
      <c r="C20" s="32"/>
      <c r="D20" s="32"/>
      <c r="E20" s="32"/>
      <c r="F20" s="33"/>
      <c r="G20" s="32"/>
      <c r="H20" s="32"/>
      <c r="I20" s="32"/>
      <c r="J20" s="32"/>
      <c r="K20" s="32"/>
      <c r="L20" s="32"/>
      <c r="M20" s="32"/>
      <c r="N20" s="119"/>
      <c r="S20" s="102"/>
      <c r="T20" s="102"/>
    </row>
    <row r="21" spans="1:20" s="105" customFormat="1" ht="15" customHeight="1" x14ac:dyDescent="0.2">
      <c r="A21" s="36"/>
      <c r="B21" s="22" t="s">
        <v>13</v>
      </c>
      <c r="C21" s="37"/>
      <c r="D21" s="37"/>
      <c r="E21" s="37"/>
      <c r="F21" s="38"/>
      <c r="G21" s="37"/>
      <c r="H21" s="37"/>
      <c r="I21" s="37"/>
      <c r="J21" s="37"/>
      <c r="K21" s="37"/>
      <c r="L21" s="37"/>
      <c r="M21" s="37"/>
      <c r="N21" s="121"/>
      <c r="S21" s="109"/>
      <c r="T21" s="109"/>
    </row>
    <row r="22" spans="1:20" s="105" customFormat="1" ht="4.5" customHeight="1" x14ac:dyDescent="0.2">
      <c r="A22" s="39"/>
      <c r="B22" s="40"/>
      <c r="C22" s="15"/>
      <c r="D22" s="15"/>
      <c r="E22" s="15"/>
      <c r="F22" s="41"/>
      <c r="G22" s="15"/>
      <c r="H22" s="15"/>
      <c r="I22" s="15"/>
      <c r="J22" s="15"/>
      <c r="K22" s="15"/>
      <c r="L22" s="15"/>
      <c r="M22" s="15"/>
      <c r="N22" s="104"/>
      <c r="S22" s="109"/>
      <c r="T22" s="109"/>
    </row>
    <row r="23" spans="1:20" s="91" customFormat="1" ht="15" customHeight="1" x14ac:dyDescent="0.2">
      <c r="A23" s="25"/>
      <c r="B23" s="42"/>
      <c r="C23" s="26" t="s">
        <v>14</v>
      </c>
      <c r="D23" s="26"/>
      <c r="E23" s="43"/>
      <c r="F23" s="35"/>
      <c r="G23" s="26" t="s">
        <v>15</v>
      </c>
      <c r="H23" s="26"/>
      <c r="I23" s="26"/>
      <c r="J23" s="26"/>
      <c r="K23" s="62" t="s">
        <v>62</v>
      </c>
      <c r="L23" s="122"/>
      <c r="M23" s="123"/>
      <c r="N23" s="116"/>
      <c r="S23" s="117"/>
      <c r="T23" s="117"/>
    </row>
    <row r="24" spans="1:20" s="18" customFormat="1" ht="4.5" customHeight="1" x14ac:dyDescent="0.2">
      <c r="A24" s="31"/>
      <c r="B24" s="32"/>
      <c r="C24" s="32"/>
      <c r="D24" s="32"/>
      <c r="E24" s="32"/>
      <c r="F24" s="33"/>
      <c r="G24" s="32"/>
      <c r="H24" s="32"/>
      <c r="I24" s="32"/>
      <c r="J24" s="32"/>
      <c r="K24" s="32"/>
      <c r="L24" s="32"/>
      <c r="M24" s="32"/>
      <c r="N24" s="119"/>
      <c r="S24" s="102"/>
      <c r="T24" s="102"/>
    </row>
    <row r="25" spans="1:20" s="91" customFormat="1" ht="15" customHeight="1" x14ac:dyDescent="0.2">
      <c r="A25" s="25"/>
      <c r="B25" s="42"/>
      <c r="C25" s="26" t="s">
        <v>16</v>
      </c>
      <c r="D25" s="26"/>
      <c r="E25" s="43"/>
      <c r="F25" s="35"/>
      <c r="G25" s="26" t="s">
        <v>17</v>
      </c>
      <c r="H25" s="26"/>
      <c r="I25" s="26"/>
      <c r="J25" s="26"/>
      <c r="K25" s="26"/>
      <c r="L25" s="26"/>
      <c r="M25" s="26"/>
      <c r="N25" s="116"/>
      <c r="S25" s="117"/>
      <c r="T25" s="117"/>
    </row>
    <row r="26" spans="1:20" s="18" customFormat="1" ht="4.5" customHeight="1" x14ac:dyDescent="0.2">
      <c r="A26" s="31"/>
      <c r="B26" s="29"/>
      <c r="C26" s="29"/>
      <c r="D26" s="29"/>
      <c r="E26" s="29"/>
      <c r="F26" s="30"/>
      <c r="G26" s="29"/>
      <c r="H26" s="29"/>
      <c r="I26" s="29"/>
      <c r="J26" s="29"/>
      <c r="K26" s="29"/>
      <c r="L26" s="29"/>
      <c r="M26" s="29"/>
      <c r="N26" s="118"/>
      <c r="S26" s="102"/>
      <c r="T26" s="102"/>
    </row>
    <row r="27" spans="1:20" s="18" customFormat="1" ht="3.75" customHeight="1" x14ac:dyDescent="0.2">
      <c r="A27" s="31"/>
      <c r="B27" s="32"/>
      <c r="C27" s="32"/>
      <c r="D27" s="32"/>
      <c r="E27" s="32"/>
      <c r="F27" s="33"/>
      <c r="G27" s="32"/>
      <c r="H27" s="32"/>
      <c r="I27" s="32"/>
      <c r="J27" s="32"/>
      <c r="K27" s="32"/>
      <c r="L27" s="32"/>
      <c r="M27" s="32"/>
      <c r="N27" s="119"/>
      <c r="S27" s="102"/>
      <c r="T27" s="102"/>
    </row>
    <row r="28" spans="1:20" s="18" customFormat="1" ht="12.75" x14ac:dyDescent="0.2">
      <c r="A28" s="31"/>
      <c r="B28" s="40" t="s">
        <v>18</v>
      </c>
      <c r="C28" s="32"/>
      <c r="D28" s="32"/>
      <c r="E28" s="32"/>
      <c r="F28" s="33"/>
      <c r="G28" s="32"/>
      <c r="H28" s="32"/>
      <c r="I28" s="32"/>
      <c r="J28" s="32"/>
      <c r="K28" s="32"/>
      <c r="L28" s="32"/>
      <c r="M28" s="32"/>
      <c r="N28" s="119"/>
      <c r="S28" s="102"/>
      <c r="T28" s="102"/>
    </row>
    <row r="29" spans="1:20" s="91" customFormat="1" ht="15" customHeight="1" x14ac:dyDescent="0.2">
      <c r="A29" s="25"/>
      <c r="B29" s="42"/>
      <c r="C29" s="26" t="s">
        <v>19</v>
      </c>
      <c r="D29" s="26"/>
      <c r="E29" s="44">
        <v>38</v>
      </c>
      <c r="F29" s="35"/>
      <c r="G29" s="26" t="s">
        <v>20</v>
      </c>
      <c r="H29" s="26"/>
      <c r="I29" s="26"/>
      <c r="J29" s="26"/>
      <c r="K29" s="26"/>
      <c r="L29" s="26"/>
      <c r="M29" s="26"/>
      <c r="N29" s="116"/>
      <c r="S29" s="117"/>
      <c r="T29" s="117"/>
    </row>
    <row r="30" spans="1:20" s="18" customFormat="1" ht="4.5" customHeight="1" x14ac:dyDescent="0.2">
      <c r="A30" s="28"/>
      <c r="B30" s="29"/>
      <c r="C30" s="29"/>
      <c r="D30" s="29"/>
      <c r="E30" s="29"/>
      <c r="F30" s="30"/>
      <c r="G30" s="29"/>
      <c r="H30" s="29"/>
      <c r="I30" s="29"/>
      <c r="J30" s="29"/>
      <c r="K30" s="29"/>
      <c r="L30" s="29"/>
      <c r="M30" s="29"/>
      <c r="N30" s="118"/>
      <c r="S30" s="102"/>
      <c r="T30" s="102"/>
    </row>
    <row r="31" spans="1:20" s="32" customFormat="1" ht="12.75" x14ac:dyDescent="0.2">
      <c r="A31" s="31"/>
      <c r="B31" s="34" t="s">
        <v>21</v>
      </c>
      <c r="F31" s="33"/>
      <c r="N31" s="119"/>
      <c r="S31" s="124"/>
      <c r="T31" s="124"/>
    </row>
    <row r="32" spans="1:20" s="105" customFormat="1" ht="15" customHeight="1" x14ac:dyDescent="0.2">
      <c r="A32" s="36"/>
      <c r="B32" s="22" t="s">
        <v>22</v>
      </c>
      <c r="C32" s="37"/>
      <c r="D32" s="37"/>
      <c r="E32" s="37"/>
      <c r="F32" s="38"/>
      <c r="G32" s="37"/>
      <c r="H32" s="37"/>
      <c r="I32" s="37"/>
      <c r="J32" s="37"/>
      <c r="K32" s="37"/>
      <c r="L32" s="37"/>
      <c r="M32" s="37"/>
      <c r="N32" s="121"/>
      <c r="S32" s="109"/>
      <c r="T32" s="109"/>
    </row>
    <row r="33" spans="1:21" s="105" customFormat="1" ht="3.75" customHeight="1" x14ac:dyDescent="0.2">
      <c r="A33" s="39"/>
      <c r="B33" s="15"/>
      <c r="C33" s="15"/>
      <c r="D33" s="15"/>
      <c r="E33" s="15"/>
      <c r="F33" s="41"/>
      <c r="G33" s="15"/>
      <c r="H33" s="15"/>
      <c r="I33" s="15"/>
      <c r="J33" s="15"/>
      <c r="K33" s="15"/>
      <c r="L33" s="15"/>
      <c r="M33" s="15"/>
      <c r="N33" s="104"/>
      <c r="S33" s="109"/>
      <c r="T33" s="109"/>
    </row>
    <row r="34" spans="1:21" s="18" customFormat="1" ht="12.75" x14ac:dyDescent="0.2">
      <c r="A34" s="31"/>
      <c r="B34" s="32"/>
      <c r="C34" s="32"/>
      <c r="D34" s="45" t="s">
        <v>23</v>
      </c>
      <c r="E34" s="46"/>
      <c r="F34" s="47"/>
      <c r="G34" s="46"/>
      <c r="H34" s="32"/>
      <c r="I34" s="46"/>
      <c r="J34" s="32"/>
      <c r="K34" s="46"/>
      <c r="L34" s="32"/>
      <c r="M34" s="125" t="s">
        <v>63</v>
      </c>
      <c r="N34" s="119"/>
      <c r="S34" s="102"/>
      <c r="T34" s="102"/>
    </row>
    <row r="35" spans="1:21" s="91" customFormat="1" ht="11.25" x14ac:dyDescent="0.2">
      <c r="A35" s="25"/>
      <c r="B35" s="26" t="s">
        <v>8</v>
      </c>
      <c r="C35" s="26"/>
      <c r="D35" s="26"/>
      <c r="E35" s="44"/>
      <c r="F35" s="35"/>
      <c r="G35" s="48"/>
      <c r="H35" s="26"/>
      <c r="I35" s="48"/>
      <c r="J35" s="26"/>
      <c r="K35" s="48"/>
      <c r="L35" s="26"/>
      <c r="M35" s="126"/>
      <c r="N35" s="116"/>
      <c r="S35" s="117"/>
      <c r="T35" s="117"/>
    </row>
    <row r="36" spans="1:21" s="91" customFormat="1" ht="11.25" x14ac:dyDescent="0.2">
      <c r="A36" s="25"/>
      <c r="B36" s="26" t="s">
        <v>24</v>
      </c>
      <c r="C36" s="26"/>
      <c r="D36" s="26"/>
      <c r="E36" s="44"/>
      <c r="F36" s="35"/>
      <c r="G36" s="48"/>
      <c r="H36" s="26"/>
      <c r="I36" s="48"/>
      <c r="J36" s="26"/>
      <c r="K36" s="48"/>
      <c r="L36" s="26"/>
      <c r="M36" s="127"/>
      <c r="N36" s="116"/>
      <c r="S36" s="117"/>
      <c r="T36" s="117"/>
    </row>
    <row r="37" spans="1:21" ht="3.75" customHeight="1" x14ac:dyDescent="0.25">
      <c r="A37" s="49"/>
      <c r="B37" s="50"/>
      <c r="C37" s="50"/>
      <c r="D37" s="50"/>
      <c r="E37" s="51"/>
      <c r="F37" s="52"/>
      <c r="G37" s="50"/>
      <c r="H37" s="50"/>
      <c r="I37" s="50"/>
      <c r="J37" s="148"/>
      <c r="K37" s="148"/>
      <c r="L37" s="148"/>
      <c r="M37" s="148"/>
      <c r="N37" s="149"/>
    </row>
    <row r="38" spans="1:21" ht="3.75" customHeight="1" x14ac:dyDescent="0.25">
      <c r="A38" s="25"/>
      <c r="B38" s="26"/>
      <c r="C38" s="26"/>
      <c r="D38" s="26"/>
      <c r="E38" s="26"/>
      <c r="F38" s="35"/>
      <c r="G38" s="26"/>
      <c r="H38" s="26"/>
      <c r="I38" s="26"/>
      <c r="J38" s="148"/>
      <c r="K38" s="148"/>
      <c r="L38" s="148"/>
      <c r="M38" s="148"/>
      <c r="N38" s="149"/>
    </row>
    <row r="39" spans="1:21" x14ac:dyDescent="0.25">
      <c r="A39" s="39"/>
      <c r="B39" s="40" t="s">
        <v>25</v>
      </c>
      <c r="C39" s="15"/>
      <c r="D39" s="15"/>
      <c r="E39" s="53"/>
      <c r="F39" s="41"/>
      <c r="G39" s="15"/>
      <c r="H39" s="15"/>
      <c r="I39" s="15"/>
      <c r="J39" s="148"/>
      <c r="K39" s="148"/>
      <c r="L39" s="148"/>
      <c r="M39" s="148"/>
      <c r="N39" s="149"/>
      <c r="R39" s="105"/>
      <c r="S39" s="128">
        <f>E29/40</f>
        <v>0.95</v>
      </c>
      <c r="T39" s="128">
        <v>1</v>
      </c>
      <c r="U39" s="105"/>
    </row>
    <row r="40" spans="1:21" ht="3.75" customHeight="1" x14ac:dyDescent="0.25">
      <c r="A40" s="25"/>
      <c r="B40" s="26"/>
      <c r="C40" s="26"/>
      <c r="D40" s="26"/>
      <c r="E40" s="26"/>
      <c r="F40" s="35"/>
      <c r="G40" s="26"/>
      <c r="H40" s="26"/>
      <c r="I40" s="26"/>
      <c r="J40" s="148"/>
      <c r="K40" s="148"/>
      <c r="L40" s="148"/>
      <c r="M40" s="148"/>
      <c r="N40" s="149"/>
      <c r="R40" s="91"/>
      <c r="S40" s="128"/>
      <c r="T40" s="128"/>
      <c r="U40" s="91"/>
    </row>
    <row r="41" spans="1:21" x14ac:dyDescent="0.25">
      <c r="A41" s="25"/>
      <c r="B41" s="26" t="s">
        <v>26</v>
      </c>
      <c r="C41" s="26"/>
      <c r="D41" s="26"/>
      <c r="E41" s="54"/>
      <c r="F41" s="55" t="s">
        <v>27</v>
      </c>
      <c r="G41" s="54"/>
      <c r="H41" s="56" t="s">
        <v>27</v>
      </c>
      <c r="I41" s="54"/>
      <c r="J41" s="55" t="s">
        <v>27</v>
      </c>
      <c r="K41" s="54"/>
      <c r="L41" s="56" t="s">
        <v>27</v>
      </c>
      <c r="M41" s="131">
        <f>E29/38</f>
        <v>1</v>
      </c>
      <c r="N41" s="149"/>
      <c r="R41" s="91"/>
      <c r="S41" s="128"/>
      <c r="T41" s="128"/>
      <c r="U41" s="91"/>
    </row>
    <row r="42" spans="1:21" x14ac:dyDescent="0.25">
      <c r="A42" s="25"/>
      <c r="B42" s="57" t="s">
        <v>28</v>
      </c>
      <c r="C42" s="57"/>
      <c r="D42" s="58"/>
      <c r="E42" s="54"/>
      <c r="F42" s="55" t="s">
        <v>27</v>
      </c>
      <c r="G42" s="54"/>
      <c r="H42" s="55" t="s">
        <v>27</v>
      </c>
      <c r="I42" s="54"/>
      <c r="J42" s="55" t="s">
        <v>27</v>
      </c>
      <c r="K42" s="54"/>
      <c r="L42" s="55" t="s">
        <v>27</v>
      </c>
      <c r="M42" s="132"/>
      <c r="N42" s="149"/>
      <c r="R42" s="91"/>
      <c r="S42" s="129" t="s">
        <v>64</v>
      </c>
      <c r="T42" s="129"/>
      <c r="U42" s="91" t="s">
        <v>65</v>
      </c>
    </row>
    <row r="43" spans="1:21" x14ac:dyDescent="0.25">
      <c r="A43" s="25"/>
      <c r="B43" s="59" t="s">
        <v>29</v>
      </c>
      <c r="C43" s="59"/>
      <c r="D43" s="60"/>
      <c r="E43" s="54"/>
      <c r="F43" s="55" t="s">
        <v>27</v>
      </c>
      <c r="G43" s="54"/>
      <c r="H43" s="55" t="s">
        <v>27</v>
      </c>
      <c r="I43" s="54"/>
      <c r="J43" s="55" t="s">
        <v>27</v>
      </c>
      <c r="K43" s="54"/>
      <c r="L43" s="55" t="s">
        <v>27</v>
      </c>
      <c r="M43" s="132"/>
      <c r="N43" s="149"/>
      <c r="R43" s="91" t="s">
        <v>66</v>
      </c>
      <c r="S43" s="117">
        <f>(E41*E66+G41*G66+I41*I66+K41*K66)</f>
        <v>0</v>
      </c>
      <c r="T43" s="117">
        <f>S43/S39</f>
        <v>0</v>
      </c>
      <c r="U43" s="91"/>
    </row>
    <row r="44" spans="1:21" x14ac:dyDescent="0.25">
      <c r="A44" s="61"/>
      <c r="B44" s="62"/>
      <c r="C44" s="63"/>
      <c r="D44" s="62" t="s">
        <v>30</v>
      </c>
      <c r="E44" s="64">
        <f>SUM(E41:E43)</f>
        <v>0</v>
      </c>
      <c r="F44" s="65" t="s">
        <v>27</v>
      </c>
      <c r="G44" s="64">
        <f>SUM(G41:G43)</f>
        <v>0</v>
      </c>
      <c r="H44" s="66" t="s">
        <v>27</v>
      </c>
      <c r="I44" s="64">
        <f>SUM(I41:I43)</f>
        <v>0</v>
      </c>
      <c r="J44" s="65" t="s">
        <v>27</v>
      </c>
      <c r="K44" s="64">
        <f>SUM(K41:K43)</f>
        <v>0</v>
      </c>
      <c r="L44" s="84" t="s">
        <v>27</v>
      </c>
      <c r="M44" s="148"/>
      <c r="N44" s="149"/>
      <c r="R44" s="91" t="s">
        <v>67</v>
      </c>
      <c r="S44" s="117">
        <f>E70</f>
        <v>0</v>
      </c>
      <c r="T44" s="117">
        <f>S44/S39</f>
        <v>0</v>
      </c>
      <c r="U44" s="91"/>
    </row>
    <row r="45" spans="1:21" x14ac:dyDescent="0.25">
      <c r="A45" s="61"/>
      <c r="B45" s="62"/>
      <c r="C45" s="63"/>
      <c r="D45" s="62" t="s">
        <v>31</v>
      </c>
      <c r="E45" s="67"/>
      <c r="F45" s="65" t="s">
        <v>27</v>
      </c>
      <c r="G45" s="68"/>
      <c r="H45" s="65" t="s">
        <v>27</v>
      </c>
      <c r="I45" s="68"/>
      <c r="J45" s="65" t="s">
        <v>27</v>
      </c>
      <c r="K45" s="68"/>
      <c r="L45" s="84" t="s">
        <v>27</v>
      </c>
      <c r="M45" s="148"/>
      <c r="N45" s="149"/>
      <c r="R45" s="91"/>
      <c r="S45" s="117"/>
      <c r="T45" s="117"/>
      <c r="U45" s="91"/>
    </row>
    <row r="46" spans="1:21" ht="11.25" customHeight="1" x14ac:dyDescent="0.25">
      <c r="A46" s="25"/>
      <c r="B46" s="26"/>
      <c r="C46" s="26"/>
      <c r="D46" s="26"/>
      <c r="E46" s="69"/>
      <c r="F46" s="70"/>
      <c r="G46" s="71"/>
      <c r="H46" s="72"/>
      <c r="I46" s="71"/>
      <c r="J46" s="70"/>
      <c r="K46" s="71"/>
      <c r="L46" s="72"/>
      <c r="M46" s="148"/>
      <c r="N46" s="149"/>
      <c r="R46" s="91" t="s">
        <v>68</v>
      </c>
      <c r="S46" s="117">
        <f>S43+S44</f>
        <v>0</v>
      </c>
      <c r="T46" s="117">
        <f>T43+T44</f>
        <v>0</v>
      </c>
      <c r="U46" s="91"/>
    </row>
    <row r="47" spans="1:21" x14ac:dyDescent="0.25">
      <c r="A47" s="39"/>
      <c r="B47" s="40" t="s">
        <v>32</v>
      </c>
      <c r="C47" s="15"/>
      <c r="D47" s="15"/>
      <c r="E47" s="73"/>
      <c r="F47" s="74"/>
      <c r="G47" s="73"/>
      <c r="H47" s="75"/>
      <c r="I47" s="73"/>
      <c r="J47" s="74"/>
      <c r="K47" s="73"/>
      <c r="L47" s="75"/>
      <c r="M47" s="148"/>
      <c r="N47" s="149"/>
      <c r="R47" s="105" t="s">
        <v>69</v>
      </c>
      <c r="S47" s="109">
        <v>66150</v>
      </c>
      <c r="T47" s="109">
        <v>66150</v>
      </c>
      <c r="U47" s="117">
        <v>96600</v>
      </c>
    </row>
    <row r="48" spans="1:21" ht="3.75" customHeight="1" x14ac:dyDescent="0.25">
      <c r="A48" s="25"/>
      <c r="B48" s="26"/>
      <c r="C48" s="26"/>
      <c r="D48" s="26"/>
      <c r="E48" s="71"/>
      <c r="F48" s="70"/>
      <c r="G48" s="71"/>
      <c r="H48" s="72"/>
      <c r="I48" s="71"/>
      <c r="J48" s="70"/>
      <c r="K48" s="71"/>
      <c r="L48" s="72"/>
      <c r="M48" s="148"/>
      <c r="N48" s="149"/>
      <c r="R48" s="91"/>
      <c r="S48" s="117"/>
      <c r="T48" s="117"/>
      <c r="U48" s="91"/>
    </row>
    <row r="49" spans="1:21" s="91" customFormat="1" ht="15" customHeight="1" x14ac:dyDescent="0.2">
      <c r="A49" s="25"/>
      <c r="B49" s="26" t="s">
        <v>33</v>
      </c>
      <c r="C49" s="26"/>
      <c r="D49" s="26"/>
      <c r="E49" s="153">
        <f>IF(E29=0,0,IF(E41/E29*38&gt;S52,(S52/38*E29+E42+E43)*M49,E45*M49))</f>
        <v>0</v>
      </c>
      <c r="F49" s="154" t="s">
        <v>27</v>
      </c>
      <c r="G49" s="153">
        <f>IF(E29=0,0,IF(G41/E29*38&gt;S52,(S52/38*E29+G42+G43)*M49,G45*M49))</f>
        <v>0</v>
      </c>
      <c r="H49" s="155" t="s">
        <v>27</v>
      </c>
      <c r="I49" s="153">
        <f>IF(E29=0,0,IF(I41/E29*38&gt;S52,(S52/38*E29+I42+I43)*M49,I45*M49))</f>
        <v>0</v>
      </c>
      <c r="J49" s="156" t="s">
        <v>27</v>
      </c>
      <c r="K49" s="153">
        <f>IF(E29=0,0,IF(K41/E29*38&gt;S52,(S52/38*E29+K42+K43)*M49,K45*M49))</f>
        <v>0</v>
      </c>
      <c r="L49" s="86" t="s">
        <v>27</v>
      </c>
      <c r="M49" s="133">
        <v>1.2999999999999999E-2</v>
      </c>
      <c r="N49" s="116"/>
      <c r="R49" s="91" t="s">
        <v>70</v>
      </c>
      <c r="S49" s="117">
        <f>S46-S47</f>
        <v>-66150</v>
      </c>
      <c r="T49" s="117">
        <f>T46-T47</f>
        <v>-66150</v>
      </c>
    </row>
    <row r="50" spans="1:21" s="91" customFormat="1" ht="15" customHeight="1" x14ac:dyDescent="0.2">
      <c r="A50" s="25"/>
      <c r="B50" s="26" t="s">
        <v>34</v>
      </c>
      <c r="C50" s="26"/>
      <c r="D50" s="26"/>
      <c r="E50" s="153">
        <f>IF(E29=0,0,IF(E41/E29*38&gt;U52,(U52/38*E29+E42+E43)*M50,E45*M50))</f>
        <v>0</v>
      </c>
      <c r="F50" s="154" t="s">
        <v>27</v>
      </c>
      <c r="G50" s="153">
        <f>IF(E29=0,0,IF(G41/E29*38&gt;U52,(U52/38*E29+G42+G43)*M50,G45*M50))</f>
        <v>0</v>
      </c>
      <c r="H50" s="155" t="s">
        <v>27</v>
      </c>
      <c r="I50" s="153">
        <f>IF(E29=0,0,IF(I41/E29*38&gt;U52,(U52/38*E29+I42+I43)*M50,I45*M50))</f>
        <v>0</v>
      </c>
      <c r="J50" s="156" t="s">
        <v>27</v>
      </c>
      <c r="K50" s="153">
        <f>IF(E29=0,0,IF(K41/E29*38&gt;T52,(T52/38*E29+K42+K43)*M50,K45*M50))</f>
        <v>0</v>
      </c>
      <c r="L50" s="86" t="s">
        <v>27</v>
      </c>
      <c r="M50" s="133">
        <v>9.2999999999999999E-2</v>
      </c>
      <c r="N50" s="116"/>
      <c r="R50" s="91" t="s">
        <v>71</v>
      </c>
      <c r="S50" s="117">
        <f>S44-S49</f>
        <v>66150</v>
      </c>
      <c r="T50" s="117">
        <f>T44-T49</f>
        <v>66150</v>
      </c>
    </row>
    <row r="51" spans="1:21" s="91" customFormat="1" ht="15" customHeight="1" x14ac:dyDescent="0.2">
      <c r="A51" s="25"/>
      <c r="B51" s="26" t="s">
        <v>35</v>
      </c>
      <c r="C51" s="26"/>
      <c r="D51" s="26"/>
      <c r="E51" s="153">
        <f>IF(E29=0,0,IF(E41/E29*38&gt;U52,(U52/38*E29+E42+E43)*M51,E45*M51))</f>
        <v>0</v>
      </c>
      <c r="F51" s="154" t="s">
        <v>27</v>
      </c>
      <c r="G51" s="153">
        <f>IF(E29=0,0,IF(G41/E29*38&gt;U52,(U52/38*E29+G42+G43)*M51,G45*M51))</f>
        <v>0</v>
      </c>
      <c r="H51" s="155" t="s">
        <v>27</v>
      </c>
      <c r="I51" s="153">
        <f>IF(E29=0,0,IF(I41/E29*38&gt;U52,(U52/38*E29+I42+I43)*M51,I45*M51))</f>
        <v>0</v>
      </c>
      <c r="J51" s="156" t="s">
        <v>27</v>
      </c>
      <c r="K51" s="153">
        <f>IF(E29=0,0,IF(K41/E29*38&gt;T52,(T52/38*E29+K42+K43)*M51,K45*M51))</f>
        <v>0</v>
      </c>
      <c r="L51" s="86" t="s">
        <v>27</v>
      </c>
      <c r="M51" s="133">
        <v>1.2999999999999999E-2</v>
      </c>
      <c r="N51" s="116"/>
      <c r="R51" s="91" t="s">
        <v>72</v>
      </c>
      <c r="S51" s="130">
        <f>M71-M49-M52-M53</f>
        <v>0.106</v>
      </c>
      <c r="T51" s="130">
        <f>M71-M49-M52-M53</f>
        <v>0.106</v>
      </c>
    </row>
    <row r="52" spans="1:21" s="91" customFormat="1" ht="15" customHeight="1" x14ac:dyDescent="0.2">
      <c r="A52" s="25"/>
      <c r="B52" s="26" t="s">
        <v>36</v>
      </c>
      <c r="C52" s="26"/>
      <c r="D52" s="26"/>
      <c r="E52" s="153">
        <f>IF(E29=0,0,IF(E41/E29*38&gt;S52,(S52/38*E29+E42+E43)*M52,E45*M52))</f>
        <v>0</v>
      </c>
      <c r="F52" s="154" t="s">
        <v>27</v>
      </c>
      <c r="G52" s="153">
        <f>IF(E29=0,0,IF(G41/E29*38&gt;S52,(S52/38*E29+G42+G43)*M52,G45*M52))</f>
        <v>0</v>
      </c>
      <c r="H52" s="155" t="s">
        <v>27</v>
      </c>
      <c r="I52" s="153">
        <f>IF(E29=0,0,IF(I41/E29*38&gt;S52,(S52/38*E29+I42+I43)*M52,I45*M52))</f>
        <v>0</v>
      </c>
      <c r="J52" s="156" t="s">
        <v>27</v>
      </c>
      <c r="K52" s="153">
        <f>IF(E29=0,0,IF(K41/E29*38&gt;S52,(S52/38*E29+K42+K43)*M52,K45*M52))</f>
        <v>0</v>
      </c>
      <c r="L52" s="86" t="s">
        <v>27</v>
      </c>
      <c r="M52" s="133">
        <v>7.2999999999999995E-2</v>
      </c>
      <c r="N52" s="116"/>
      <c r="R52" s="91" t="s">
        <v>73</v>
      </c>
      <c r="S52" s="117">
        <v>5512.5</v>
      </c>
      <c r="T52" s="117">
        <v>5512.5</v>
      </c>
      <c r="U52" s="117">
        <v>8050</v>
      </c>
    </row>
    <row r="53" spans="1:21" s="91" customFormat="1" ht="15" customHeight="1" x14ac:dyDescent="0.2">
      <c r="A53" s="25"/>
      <c r="B53" s="76" t="s">
        <v>37</v>
      </c>
      <c r="C53" s="26"/>
      <c r="D53" s="26"/>
      <c r="E53" s="153">
        <f>IF(E29=0,0,IF(E41/E29*38&gt;S52,(S52/38*E29+E42+E43)*M53,E45*M53))</f>
        <v>0</v>
      </c>
      <c r="F53" s="154" t="s">
        <v>27</v>
      </c>
      <c r="G53" s="153">
        <f>IF(E29=0,0,IF(G41/E29*38&gt;S52,(S52/38*E29+G42+G43)*M53,G45*M53))</f>
        <v>0</v>
      </c>
      <c r="H53" s="155" t="s">
        <v>27</v>
      </c>
      <c r="I53" s="153">
        <f>IF(E29=0,0,IF(I41/E29*38&gt;S52,(S52/38*E29+I42+I43)*M53,I45*M53))</f>
        <v>0</v>
      </c>
      <c r="J53" s="156" t="s">
        <v>27</v>
      </c>
      <c r="K53" s="153">
        <f>IF(E29=0,0,IF(K41/E29*38&gt;S52,(S52/38*E29+K42+K43)*M53,K45*M53))</f>
        <v>0</v>
      </c>
      <c r="L53" s="86" t="s">
        <v>27</v>
      </c>
      <c r="M53" s="133"/>
      <c r="N53" s="116"/>
    </row>
    <row r="54" spans="1:21" s="91" customFormat="1" ht="15" customHeight="1" x14ac:dyDescent="0.2">
      <c r="A54" s="25"/>
      <c r="B54" s="63"/>
      <c r="C54" s="63"/>
      <c r="D54" s="62" t="s">
        <v>30</v>
      </c>
      <c r="E54" s="77">
        <f>SUM(E49:E53)</f>
        <v>0</v>
      </c>
      <c r="F54" s="55" t="s">
        <v>27</v>
      </c>
      <c r="G54" s="77">
        <f>SUM(G49:G53)</f>
        <v>0</v>
      </c>
      <c r="H54" s="56" t="s">
        <v>27</v>
      </c>
      <c r="I54" s="77">
        <f>SUM(I49:I53)</f>
        <v>0</v>
      </c>
      <c r="J54" s="86" t="s">
        <v>27</v>
      </c>
      <c r="K54" s="77">
        <f>SUM(K49:K53)</f>
        <v>0</v>
      </c>
      <c r="L54" s="86" t="s">
        <v>27</v>
      </c>
      <c r="M54" s="76"/>
      <c r="N54" s="116"/>
      <c r="S54" s="117"/>
      <c r="T54" s="117"/>
    </row>
    <row r="55" spans="1:21" s="91" customFormat="1" ht="15" customHeight="1" x14ac:dyDescent="0.2">
      <c r="A55" s="25"/>
      <c r="B55" s="40" t="s">
        <v>38</v>
      </c>
      <c r="C55" s="63"/>
      <c r="D55" s="62"/>
      <c r="E55" s="78"/>
      <c r="F55" s="79"/>
      <c r="G55" s="78"/>
      <c r="H55" s="80"/>
      <c r="I55" s="78"/>
      <c r="J55" s="134"/>
      <c r="K55" s="78"/>
      <c r="L55" s="134"/>
      <c r="M55" s="76"/>
      <c r="N55" s="116"/>
      <c r="S55" s="117"/>
      <c r="T55" s="117"/>
    </row>
    <row r="56" spans="1:21" s="91" customFormat="1" ht="15" customHeight="1" x14ac:dyDescent="0.2">
      <c r="A56" s="25"/>
      <c r="B56" s="26" t="s">
        <v>39</v>
      </c>
      <c r="C56" s="26"/>
      <c r="D56" s="26"/>
      <c r="E56" s="153">
        <f>(E44-E43)*M56</f>
        <v>0</v>
      </c>
      <c r="F56" s="154" t="s">
        <v>27</v>
      </c>
      <c r="G56" s="153">
        <f>(G44-G43)*M56</f>
        <v>0</v>
      </c>
      <c r="H56" s="155" t="s">
        <v>27</v>
      </c>
      <c r="I56" s="153">
        <f>(I44-I43)*M56</f>
        <v>0</v>
      </c>
      <c r="J56" s="156" t="s">
        <v>27</v>
      </c>
      <c r="K56" s="153">
        <f>(K44-K43)*M56</f>
        <v>0</v>
      </c>
      <c r="L56" s="86" t="s">
        <v>27</v>
      </c>
      <c r="M56" s="133"/>
      <c r="N56" s="116"/>
      <c r="S56" s="117"/>
      <c r="T56" s="117"/>
    </row>
    <row r="57" spans="1:21" s="91" customFormat="1" ht="15" customHeight="1" x14ac:dyDescent="0.2">
      <c r="A57" s="25"/>
      <c r="B57" s="59"/>
      <c r="C57" s="59"/>
      <c r="D57" s="60"/>
      <c r="E57" s="153">
        <f>$E$45*M57</f>
        <v>0</v>
      </c>
      <c r="F57" s="154" t="s">
        <v>27</v>
      </c>
      <c r="G57" s="153">
        <f>$G$45*M57</f>
        <v>0</v>
      </c>
      <c r="H57" s="155" t="s">
        <v>27</v>
      </c>
      <c r="I57" s="153">
        <f>$I$45*M57</f>
        <v>0</v>
      </c>
      <c r="J57" s="156" t="s">
        <v>27</v>
      </c>
      <c r="K57" s="153">
        <f>$K$45*M57</f>
        <v>0</v>
      </c>
      <c r="L57" s="86" t="s">
        <v>27</v>
      </c>
      <c r="M57" s="133"/>
      <c r="N57" s="116"/>
      <c r="S57" s="117"/>
      <c r="T57" s="117"/>
    </row>
    <row r="58" spans="1:21" s="91" customFormat="1" ht="15" customHeight="1" x14ac:dyDescent="0.2">
      <c r="A58" s="25"/>
      <c r="B58" s="63"/>
      <c r="C58" s="63"/>
      <c r="D58" s="62" t="s">
        <v>30</v>
      </c>
      <c r="E58" s="77">
        <f>SUM(E56:E57)</f>
        <v>0</v>
      </c>
      <c r="F58" s="55" t="s">
        <v>27</v>
      </c>
      <c r="G58" s="77">
        <f>SUM(G56:G57)</f>
        <v>0</v>
      </c>
      <c r="H58" s="56" t="s">
        <v>27</v>
      </c>
      <c r="I58" s="77">
        <f>SUM(I56:I57)</f>
        <v>0</v>
      </c>
      <c r="J58" s="86" t="s">
        <v>27</v>
      </c>
      <c r="K58" s="77">
        <f>SUM(K56:K57)</f>
        <v>0</v>
      </c>
      <c r="L58" s="86" t="s">
        <v>27</v>
      </c>
      <c r="M58" s="76"/>
      <c r="N58" s="116"/>
      <c r="S58" s="117"/>
      <c r="T58" s="117"/>
    </row>
    <row r="59" spans="1:21" s="91" customFormat="1" ht="15" customHeight="1" x14ac:dyDescent="0.2">
      <c r="A59" s="25"/>
      <c r="B59" s="40" t="s">
        <v>40</v>
      </c>
      <c r="C59" s="63"/>
      <c r="D59" s="62"/>
      <c r="E59" s="78"/>
      <c r="F59" s="79"/>
      <c r="G59" s="78"/>
      <c r="H59" s="80"/>
      <c r="I59" s="78"/>
      <c r="J59" s="134"/>
      <c r="K59" s="78"/>
      <c r="L59" s="134"/>
      <c r="M59" s="76"/>
      <c r="N59" s="116"/>
      <c r="S59" s="117"/>
      <c r="T59" s="117"/>
    </row>
    <row r="60" spans="1:21" s="91" customFormat="1" ht="15" customHeight="1" x14ac:dyDescent="0.2">
      <c r="A60" s="25"/>
      <c r="B60" s="81" t="s">
        <v>41</v>
      </c>
      <c r="C60" s="26"/>
      <c r="D60" s="26"/>
      <c r="E60" s="153">
        <f>$E$45*M60</f>
        <v>0</v>
      </c>
      <c r="F60" s="154" t="s">
        <v>27</v>
      </c>
      <c r="G60" s="153">
        <f>$G$45*M60</f>
        <v>0</v>
      </c>
      <c r="H60" s="155" t="s">
        <v>27</v>
      </c>
      <c r="I60" s="153">
        <f>$I$45*M60</f>
        <v>0</v>
      </c>
      <c r="J60" s="156" t="s">
        <v>27</v>
      </c>
      <c r="K60" s="153">
        <f>$K$45*M60</f>
        <v>0</v>
      </c>
      <c r="L60" s="86" t="s">
        <v>27</v>
      </c>
      <c r="M60" s="133"/>
      <c r="N60" s="116"/>
      <c r="S60" s="117"/>
      <c r="T60" s="117"/>
    </row>
    <row r="61" spans="1:21" s="91" customFormat="1" ht="15" customHeight="1" x14ac:dyDescent="0.2">
      <c r="A61" s="25"/>
      <c r="B61" s="26" t="s">
        <v>42</v>
      </c>
      <c r="C61" s="26"/>
      <c r="D61" s="26"/>
      <c r="E61" s="153">
        <f>$E$45*M61</f>
        <v>0</v>
      </c>
      <c r="F61" s="154" t="s">
        <v>27</v>
      </c>
      <c r="G61" s="153">
        <f>$G$45*M61</f>
        <v>0</v>
      </c>
      <c r="H61" s="155" t="s">
        <v>27</v>
      </c>
      <c r="I61" s="153">
        <f>$I$45*M61</f>
        <v>0</v>
      </c>
      <c r="J61" s="156" t="s">
        <v>27</v>
      </c>
      <c r="K61" s="153">
        <f>$K$45*M61</f>
        <v>0</v>
      </c>
      <c r="L61" s="86" t="s">
        <v>27</v>
      </c>
      <c r="M61" s="133"/>
      <c r="N61" s="116"/>
      <c r="S61" s="117"/>
      <c r="T61" s="117"/>
    </row>
    <row r="62" spans="1:21" s="91" customFormat="1" ht="15" customHeight="1" x14ac:dyDescent="0.2">
      <c r="A62" s="25"/>
      <c r="B62" s="26" t="s">
        <v>43</v>
      </c>
      <c r="C62" s="26"/>
      <c r="D62" s="26"/>
      <c r="E62" s="153">
        <f>$E$45*M62</f>
        <v>0</v>
      </c>
      <c r="F62" s="154" t="s">
        <v>27</v>
      </c>
      <c r="G62" s="153">
        <f>$G$45*M62</f>
        <v>0</v>
      </c>
      <c r="H62" s="155" t="s">
        <v>27</v>
      </c>
      <c r="I62" s="153">
        <f>$I$45*M62</f>
        <v>0</v>
      </c>
      <c r="J62" s="156" t="s">
        <v>27</v>
      </c>
      <c r="K62" s="153">
        <f>$K$45*M62</f>
        <v>0</v>
      </c>
      <c r="L62" s="86" t="s">
        <v>27</v>
      </c>
      <c r="M62" s="133">
        <v>5.9999999999999995E-4</v>
      </c>
      <c r="N62" s="116"/>
      <c r="S62" s="117"/>
      <c r="T62" s="117"/>
    </row>
    <row r="63" spans="1:21" s="91" customFormat="1" ht="15" customHeight="1" x14ac:dyDescent="0.2">
      <c r="A63" s="25"/>
      <c r="B63" s="63"/>
      <c r="C63" s="63"/>
      <c r="D63" s="62" t="s">
        <v>30</v>
      </c>
      <c r="E63" s="77">
        <f>SUM(E60:E62)</f>
        <v>0</v>
      </c>
      <c r="F63" s="55" t="s">
        <v>27</v>
      </c>
      <c r="G63" s="77">
        <f>SUM(G60:G62)</f>
        <v>0</v>
      </c>
      <c r="H63" s="55" t="s">
        <v>27</v>
      </c>
      <c r="I63" s="77">
        <f>SUM(I60:I62)</f>
        <v>0</v>
      </c>
      <c r="J63" s="55" t="s">
        <v>27</v>
      </c>
      <c r="K63" s="77">
        <f>SUM(K60:K62)</f>
        <v>0</v>
      </c>
      <c r="L63" s="55" t="s">
        <v>27</v>
      </c>
      <c r="M63" s="76"/>
      <c r="N63" s="116"/>
      <c r="S63" s="117"/>
      <c r="T63" s="117"/>
    </row>
    <row r="64" spans="1:21" s="137" customFormat="1" ht="15" customHeight="1" x14ac:dyDescent="0.2">
      <c r="A64" s="61"/>
      <c r="B64" s="63" t="s">
        <v>44</v>
      </c>
      <c r="C64" s="63"/>
      <c r="D64" s="63"/>
      <c r="E64" s="64">
        <f>E44+E54+E58+E63</f>
        <v>0</v>
      </c>
      <c r="F64" s="65" t="s">
        <v>27</v>
      </c>
      <c r="G64" s="64">
        <f>G44+G54+G58+G63</f>
        <v>0</v>
      </c>
      <c r="H64" s="66" t="s">
        <v>27</v>
      </c>
      <c r="I64" s="64">
        <f>I44+I54+I58+I63</f>
        <v>0</v>
      </c>
      <c r="J64" s="65" t="s">
        <v>27</v>
      </c>
      <c r="K64" s="64">
        <f>K44+K54+K58+K63</f>
        <v>0</v>
      </c>
      <c r="L64" s="135" t="s">
        <v>27</v>
      </c>
      <c r="M64" s="63"/>
      <c r="N64" s="136"/>
      <c r="R64" s="91"/>
      <c r="S64" s="117"/>
      <c r="T64" s="117"/>
      <c r="U64" s="91"/>
    </row>
    <row r="65" spans="1:21" s="91" customFormat="1" ht="15" customHeight="1" x14ac:dyDescent="0.2">
      <c r="A65" s="25"/>
      <c r="B65" s="40" t="s">
        <v>45</v>
      </c>
      <c r="C65" s="26"/>
      <c r="D65" s="26"/>
      <c r="E65" s="78"/>
      <c r="F65" s="70"/>
      <c r="G65" s="82"/>
      <c r="H65" s="72"/>
      <c r="I65" s="82"/>
      <c r="J65" s="138"/>
      <c r="K65" s="82"/>
      <c r="L65" s="138"/>
      <c r="M65" s="26"/>
      <c r="N65" s="116"/>
      <c r="R65" s="137"/>
      <c r="S65" s="139"/>
      <c r="T65" s="139"/>
      <c r="U65" s="137"/>
    </row>
    <row r="66" spans="1:21" s="91" customFormat="1" ht="15" customHeight="1" x14ac:dyDescent="0.2">
      <c r="A66" s="25"/>
      <c r="B66" s="26" t="s">
        <v>46</v>
      </c>
      <c r="C66" s="26"/>
      <c r="D66" s="26"/>
      <c r="E66" s="83">
        <v>12</v>
      </c>
      <c r="F66" s="70"/>
      <c r="G66" s="83"/>
      <c r="H66" s="72"/>
      <c r="I66" s="83"/>
      <c r="J66" s="140"/>
      <c r="K66" s="83"/>
      <c r="L66" s="140"/>
      <c r="M66" s="26"/>
      <c r="N66" s="116"/>
      <c r="S66" s="117"/>
      <c r="T66" s="117"/>
    </row>
    <row r="67" spans="1:21" s="91" customFormat="1" ht="15" customHeight="1" x14ac:dyDescent="0.2">
      <c r="A67" s="25"/>
      <c r="B67" s="26" t="s">
        <v>47</v>
      </c>
      <c r="C67" s="26"/>
      <c r="D67" s="26"/>
      <c r="E67" s="64">
        <f>E64*E66</f>
        <v>0</v>
      </c>
      <c r="F67" s="84" t="s">
        <v>27</v>
      </c>
      <c r="G67" s="64">
        <f>G64*G66</f>
        <v>0</v>
      </c>
      <c r="H67" s="84" t="s">
        <v>27</v>
      </c>
      <c r="I67" s="64">
        <f>I64*I66</f>
        <v>0</v>
      </c>
      <c r="J67" s="84" t="s">
        <v>27</v>
      </c>
      <c r="K67" s="64">
        <f>K64*K66</f>
        <v>0</v>
      </c>
      <c r="L67" s="84" t="s">
        <v>27</v>
      </c>
      <c r="M67" s="26"/>
      <c r="N67" s="116"/>
      <c r="S67" s="117"/>
      <c r="T67" s="117"/>
    </row>
    <row r="68" spans="1:21" s="91" customFormat="1" ht="5.25" customHeight="1" x14ac:dyDescent="0.2">
      <c r="A68" s="25"/>
      <c r="B68" s="26"/>
      <c r="C68" s="26"/>
      <c r="D68" s="26"/>
      <c r="E68" s="85"/>
      <c r="F68" s="35"/>
      <c r="G68" s="26"/>
      <c r="H68" s="26"/>
      <c r="I68" s="26"/>
      <c r="J68" s="26"/>
      <c r="K68" s="26"/>
      <c r="L68" s="26"/>
      <c r="M68" s="26"/>
      <c r="N68" s="116"/>
      <c r="S68" s="117"/>
      <c r="T68" s="117"/>
    </row>
    <row r="69" spans="1:21" s="137" customFormat="1" ht="12.75" customHeight="1" x14ac:dyDescent="0.2">
      <c r="A69" s="61"/>
      <c r="B69" s="63" t="s">
        <v>48</v>
      </c>
      <c r="C69" s="63"/>
      <c r="D69" s="63"/>
      <c r="E69" s="64">
        <f>E67+G67+I67+K67</f>
        <v>0</v>
      </c>
      <c r="F69" s="86" t="s">
        <v>27</v>
      </c>
      <c r="G69" s="63"/>
      <c r="H69" s="63"/>
      <c r="I69" s="63"/>
      <c r="J69" s="63"/>
      <c r="K69" s="63"/>
      <c r="L69" s="63"/>
      <c r="M69" s="84" t="s">
        <v>74</v>
      </c>
      <c r="N69" s="136"/>
      <c r="R69" s="91"/>
      <c r="S69" s="117"/>
      <c r="T69" s="117"/>
      <c r="U69" s="91"/>
    </row>
    <row r="70" spans="1:21" s="137" customFormat="1" ht="12.75" customHeight="1" x14ac:dyDescent="0.2">
      <c r="A70" s="61"/>
      <c r="B70" s="87" t="s">
        <v>49</v>
      </c>
      <c r="C70" s="87"/>
      <c r="D70" s="88"/>
      <c r="E70" s="54"/>
      <c r="F70" s="86" t="s">
        <v>27</v>
      </c>
      <c r="G70" s="63"/>
      <c r="H70" s="63"/>
      <c r="I70" s="63"/>
      <c r="J70" s="63"/>
      <c r="K70" s="63"/>
      <c r="L70" s="63"/>
      <c r="M70" s="133"/>
      <c r="N70" s="136"/>
      <c r="S70" s="139"/>
      <c r="T70" s="139"/>
    </row>
    <row r="71" spans="1:21" s="137" customFormat="1" ht="12.75" customHeight="1" x14ac:dyDescent="0.2">
      <c r="A71" s="61"/>
      <c r="B71" s="87" t="s">
        <v>50</v>
      </c>
      <c r="C71" s="87"/>
      <c r="D71" s="88"/>
      <c r="E71" s="77">
        <f>IF(T43&gt;T47,S44*S51,IF(T43+T44&gt;T47,T50*M71+T49*S51,S44*M71))</f>
        <v>0</v>
      </c>
      <c r="F71" s="86" t="s">
        <v>27</v>
      </c>
      <c r="G71" s="63"/>
      <c r="H71" s="63"/>
      <c r="I71" s="63"/>
      <c r="J71" s="63"/>
      <c r="K71" s="63"/>
      <c r="L71" s="63"/>
      <c r="M71" s="141">
        <f>SUM(M49:M53)</f>
        <v>0.192</v>
      </c>
      <c r="N71" s="136"/>
      <c r="S71" s="139"/>
      <c r="T71" s="139"/>
    </row>
    <row r="72" spans="1:21" s="91" customFormat="1" ht="12.75" customHeight="1" x14ac:dyDescent="0.2">
      <c r="A72" s="25"/>
      <c r="B72" s="87" t="s">
        <v>51</v>
      </c>
      <c r="C72" s="87"/>
      <c r="D72" s="88"/>
      <c r="E72" s="77">
        <f>$E$70*M72</f>
        <v>0</v>
      </c>
      <c r="F72" s="86" t="s">
        <v>27</v>
      </c>
      <c r="G72" s="89"/>
      <c r="H72" s="26"/>
      <c r="I72" s="26"/>
      <c r="J72" s="26"/>
      <c r="K72" s="26"/>
      <c r="L72" s="26"/>
      <c r="M72" s="141">
        <f>SUM(M56:M57)</f>
        <v>0</v>
      </c>
      <c r="N72" s="116"/>
      <c r="R72" s="137"/>
      <c r="S72" s="139"/>
      <c r="T72" s="139"/>
      <c r="U72" s="137"/>
    </row>
    <row r="73" spans="1:21" s="91" customFormat="1" ht="12.75" customHeight="1" x14ac:dyDescent="0.2">
      <c r="A73" s="25"/>
      <c r="B73" s="87" t="s">
        <v>52</v>
      </c>
      <c r="C73" s="87"/>
      <c r="D73" s="88"/>
      <c r="E73" s="77">
        <f>$E$70*M73</f>
        <v>0</v>
      </c>
      <c r="F73" s="86" t="s">
        <v>27</v>
      </c>
      <c r="G73" s="26"/>
      <c r="H73" s="26"/>
      <c r="I73" s="26"/>
      <c r="J73" s="26"/>
      <c r="K73" s="26"/>
      <c r="L73" s="26"/>
      <c r="M73" s="141">
        <f>M60+M62</f>
        <v>5.9999999999999995E-4</v>
      </c>
      <c r="N73" s="116"/>
      <c r="S73" s="117"/>
      <c r="T73" s="117"/>
    </row>
    <row r="74" spans="1:21" s="91" customFormat="1" ht="12.75" hidden="1" customHeight="1" x14ac:dyDescent="0.2">
      <c r="A74" s="25"/>
      <c r="B74" s="87"/>
      <c r="C74" s="87"/>
      <c r="D74" s="88"/>
      <c r="E74" s="90">
        <f>$E$70*M74</f>
        <v>0</v>
      </c>
      <c r="F74" s="86" t="s">
        <v>27</v>
      </c>
      <c r="G74" s="26"/>
      <c r="H74" s="26"/>
      <c r="I74" s="26"/>
      <c r="J74" s="26"/>
      <c r="K74" s="26"/>
      <c r="L74" s="26"/>
      <c r="M74" s="142"/>
      <c r="N74" s="116"/>
      <c r="S74" s="117"/>
      <c r="T74" s="117"/>
    </row>
    <row r="75" spans="1:21" s="91" customFormat="1" ht="12.75" hidden="1" customHeight="1" x14ac:dyDescent="0.2">
      <c r="A75" s="25"/>
      <c r="B75" s="87"/>
      <c r="C75" s="87"/>
      <c r="D75" s="88"/>
      <c r="E75" s="90">
        <f>$E$70*M75</f>
        <v>0</v>
      </c>
      <c r="F75" s="86" t="s">
        <v>27</v>
      </c>
      <c r="G75" s="26"/>
      <c r="H75" s="26"/>
      <c r="I75" s="26"/>
      <c r="J75" s="26"/>
      <c r="K75" s="26"/>
      <c r="L75" s="26"/>
      <c r="M75" s="142"/>
      <c r="N75" s="116"/>
      <c r="S75" s="117"/>
      <c r="T75" s="117"/>
    </row>
    <row r="76" spans="1:21" s="91" customFormat="1" ht="12.75" customHeight="1" x14ac:dyDescent="0.2">
      <c r="A76" s="25"/>
      <c r="B76" s="87" t="s">
        <v>53</v>
      </c>
      <c r="C76" s="87"/>
      <c r="D76" s="88"/>
      <c r="E76" s="77">
        <f>(E45*E66+G45*G66+I45*I66+K45*K66+E70)*H76*J76/1000</f>
        <v>0</v>
      </c>
      <c r="F76" s="86" t="s">
        <v>27</v>
      </c>
      <c r="G76" s="26" t="s">
        <v>54</v>
      </c>
      <c r="H76" s="92"/>
      <c r="I76" s="26" t="s">
        <v>55</v>
      </c>
      <c r="J76" s="92"/>
      <c r="K76" s="26"/>
      <c r="L76" s="26"/>
      <c r="M76" s="143"/>
      <c r="N76" s="116"/>
      <c r="S76" s="117"/>
      <c r="T76" s="117"/>
    </row>
    <row r="77" spans="1:21" s="91" customFormat="1" ht="12.75" customHeight="1" x14ac:dyDescent="0.2">
      <c r="A77" s="25"/>
      <c r="B77" s="57" t="s">
        <v>56</v>
      </c>
      <c r="C77" s="57"/>
      <c r="D77" s="58"/>
      <c r="E77" s="77">
        <f>(E45*E66+G45*G66+I45*I66+K45*K66+E70)*J77/1000</f>
        <v>0</v>
      </c>
      <c r="F77" s="86" t="s">
        <v>27</v>
      </c>
      <c r="G77" s="26"/>
      <c r="H77" s="26"/>
      <c r="I77" s="26" t="s">
        <v>55</v>
      </c>
      <c r="J77" s="92"/>
      <c r="K77" s="26"/>
      <c r="L77" s="26"/>
      <c r="M77" s="143"/>
      <c r="N77" s="116"/>
      <c r="S77" s="117"/>
      <c r="T77" s="117"/>
    </row>
    <row r="78" spans="1:21" s="91" customFormat="1" ht="12.75" customHeight="1" x14ac:dyDescent="0.2">
      <c r="A78" s="25"/>
      <c r="B78" s="59"/>
      <c r="C78" s="59"/>
      <c r="D78" s="60"/>
      <c r="E78" s="54"/>
      <c r="F78" s="86" t="s">
        <v>27</v>
      </c>
      <c r="G78" s="26"/>
      <c r="H78" s="26"/>
      <c r="I78" s="26"/>
      <c r="J78" s="144"/>
      <c r="K78" s="26"/>
      <c r="L78" s="26"/>
      <c r="M78" s="143"/>
      <c r="N78" s="116"/>
      <c r="S78" s="117"/>
      <c r="T78" s="117"/>
    </row>
    <row r="79" spans="1:21" s="26" customFormat="1" ht="5.25" customHeight="1" thickBot="1" x14ac:dyDescent="0.25">
      <c r="A79" s="25"/>
      <c r="E79" s="85"/>
      <c r="F79" s="35"/>
      <c r="N79" s="116"/>
      <c r="R79" s="91"/>
      <c r="S79" s="117"/>
      <c r="T79" s="117"/>
      <c r="U79" s="91"/>
    </row>
    <row r="80" spans="1:21" s="91" customFormat="1" ht="12.75" customHeight="1" thickBot="1" x14ac:dyDescent="0.25">
      <c r="A80" s="25"/>
      <c r="B80" s="34" t="s">
        <v>57</v>
      </c>
      <c r="C80" s="26"/>
      <c r="D80" s="26"/>
      <c r="E80" s="93">
        <f>SUM(E69:E78)</f>
        <v>0</v>
      </c>
      <c r="F80" s="94" t="s">
        <v>27</v>
      </c>
      <c r="G80" s="95" t="s">
        <v>58</v>
      </c>
      <c r="H80" s="95" t="s">
        <v>59</v>
      </c>
      <c r="I80" s="96">
        <f>E44*E66+G44*G66+I44*I66+K44*K66+E70+E78</f>
        <v>0</v>
      </c>
      <c r="J80" s="145" t="s">
        <v>75</v>
      </c>
      <c r="K80" s="96">
        <f>(E54+E58+E63)*E66+(G54+G58+G63)*G66+(I54+I58+I63)*I66+(K54+K58+K63)*K66+E71+E72+E73</f>
        <v>0</v>
      </c>
      <c r="L80" s="146" t="s">
        <v>76</v>
      </c>
      <c r="M80" s="96">
        <f>E76+E77</f>
        <v>0</v>
      </c>
      <c r="N80" s="116"/>
      <c r="R80" s="26"/>
      <c r="S80" s="85"/>
      <c r="T80" s="85"/>
      <c r="U80" s="26"/>
    </row>
    <row r="81" spans="1:20" s="91" customFormat="1" ht="4.5" customHeight="1" thickBot="1" x14ac:dyDescent="0.25">
      <c r="A81" s="97"/>
      <c r="B81" s="98"/>
      <c r="C81" s="98"/>
      <c r="D81" s="98"/>
      <c r="E81" s="98"/>
      <c r="F81" s="99"/>
      <c r="G81" s="98"/>
      <c r="H81" s="98"/>
      <c r="I81" s="98"/>
      <c r="J81" s="98"/>
      <c r="K81" s="98"/>
      <c r="L81" s="98"/>
      <c r="M81" s="98"/>
      <c r="N81" s="147"/>
      <c r="S81" s="117"/>
      <c r="T81" s="117"/>
    </row>
    <row r="82" spans="1:20" x14ac:dyDescent="0.25">
      <c r="A82" s="91"/>
      <c r="B82" s="91"/>
      <c r="C82" s="91"/>
      <c r="D82" s="91"/>
      <c r="E82" s="91"/>
      <c r="F82" s="100"/>
      <c r="G82" s="91"/>
      <c r="H82" s="91"/>
      <c r="I82" s="91"/>
    </row>
    <row r="83" spans="1:20" x14ac:dyDescent="0.25">
      <c r="A83" s="91"/>
      <c r="B83" s="91"/>
      <c r="C83" s="91"/>
      <c r="D83" s="91"/>
      <c r="E83" s="91"/>
      <c r="F83" s="100"/>
      <c r="G83" s="91"/>
      <c r="H83" s="91"/>
      <c r="I83" s="91"/>
    </row>
    <row r="84" spans="1:20" x14ac:dyDescent="0.25">
      <c r="A84" s="91"/>
      <c r="B84" s="91"/>
      <c r="C84" s="91"/>
      <c r="D84" s="91"/>
      <c r="E84" s="91"/>
      <c r="F84" s="100"/>
      <c r="G84" s="91"/>
      <c r="H84" s="91"/>
      <c r="I84" s="91"/>
    </row>
    <row r="85" spans="1:20" x14ac:dyDescent="0.25">
      <c r="A85" s="91"/>
      <c r="B85" s="91"/>
      <c r="C85" s="91"/>
      <c r="D85" s="91"/>
      <c r="E85" s="91"/>
      <c r="F85" s="100"/>
      <c r="G85" s="91"/>
      <c r="H85" s="91"/>
      <c r="I85" s="91"/>
    </row>
    <row r="86" spans="1:20" x14ac:dyDescent="0.25">
      <c r="A86" s="91"/>
      <c r="B86" s="91"/>
      <c r="C86" s="91"/>
      <c r="D86" s="91"/>
      <c r="E86" s="91"/>
      <c r="F86" s="100"/>
      <c r="G86" s="91"/>
      <c r="H86" s="91"/>
      <c r="I86" s="91"/>
    </row>
    <row r="87" spans="1:20" x14ac:dyDescent="0.25">
      <c r="A87" s="91"/>
      <c r="B87" s="91"/>
      <c r="C87" s="91"/>
      <c r="D87" s="91"/>
      <c r="E87" s="91"/>
      <c r="F87" s="100"/>
      <c r="G87" s="91"/>
      <c r="H87" s="91"/>
      <c r="I87" s="91"/>
    </row>
  </sheetData>
  <sheetProtection password="93DE" sheet="1" objects="1" scenarios="1"/>
  <mergeCells count="26">
    <mergeCell ref="B78:D78"/>
    <mergeCell ref="B72:D72"/>
    <mergeCell ref="B73:D73"/>
    <mergeCell ref="B74:D74"/>
    <mergeCell ref="B75:D75"/>
    <mergeCell ref="B76:D76"/>
    <mergeCell ref="B77:D77"/>
    <mergeCell ref="B42:D42"/>
    <mergeCell ref="S42:T42"/>
    <mergeCell ref="B43:D43"/>
    <mergeCell ref="B57:D57"/>
    <mergeCell ref="B70:D70"/>
    <mergeCell ref="B71:D71"/>
    <mergeCell ref="I16:J16"/>
    <mergeCell ref="E18:M18"/>
    <mergeCell ref="L23:M23"/>
    <mergeCell ref="M34:M36"/>
    <mergeCell ref="S39:S41"/>
    <mergeCell ref="T39:T41"/>
    <mergeCell ref="A3:B3"/>
    <mergeCell ref="C3:F3"/>
    <mergeCell ref="H3:M3"/>
    <mergeCell ref="D5:M5"/>
    <mergeCell ref="D7:M7"/>
    <mergeCell ref="E12:G12"/>
    <mergeCell ref="I12:J12"/>
  </mergeCells>
  <pageMargins left="0.7" right="0.7" top="0.78740157499999996" bottom="0.78740157499999996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10</vt:i4>
      </vt:variant>
    </vt:vector>
  </HeadingPairs>
  <TitlesOfParts>
    <vt:vector size="10" baseType="lpstr">
      <vt:lpstr>MA 1</vt:lpstr>
      <vt:lpstr>MA 2</vt:lpstr>
      <vt:lpstr>MA 3</vt:lpstr>
      <vt:lpstr>MA 4</vt:lpstr>
      <vt:lpstr>MA 5</vt:lpstr>
      <vt:lpstr>MA 6</vt:lpstr>
      <vt:lpstr>MA 7</vt:lpstr>
      <vt:lpstr>MA 8</vt:lpstr>
      <vt:lpstr>MA 9</vt:lpstr>
      <vt:lpstr>MA 10</vt:lpstr>
    </vt:vector>
  </TitlesOfParts>
  <Company>Landkreis Zwickau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Tedika-Rudat, Petra</dc:creator>
  <cp:lastModifiedBy>Tedika-Rudat, Petra</cp:lastModifiedBy>
  <dcterms:created xsi:type="dcterms:W3CDTF">2025-01-02T12:48:19Z</dcterms:created>
  <dcterms:modified xsi:type="dcterms:W3CDTF">2025-01-02T14:06:22Z</dcterms:modified>
</cp:coreProperties>
</file>